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tabRatio="885" activeTab="0"/>
  </bookViews>
  <sheets>
    <sheet name="2017年全县一般公共预算收入" sheetId="1" r:id="rId1"/>
    <sheet name="2017年全县一般公共预算支出" sheetId="2" r:id="rId2"/>
    <sheet name="2017年本级一般公共预算收支总表" sheetId="3" r:id="rId3"/>
    <sheet name="2017本级一般公共预算收入" sheetId="4" r:id="rId4"/>
    <sheet name="2017年本级一般公共预算支出" sheetId="5" r:id="rId5"/>
    <sheet name="2017年本级一般公共预算支出安排明细" sheetId="6" r:id="rId6"/>
    <sheet name="2017年一般公共预算基本支出经济分类" sheetId="7" r:id="rId7"/>
    <sheet name="2017年上级提前告知一般公共预算税收返还和转移支付明细表" sheetId="8" r:id="rId8"/>
    <sheet name="2017年一般公共预算对乡级转移支付情况表" sheetId="9" r:id="rId9"/>
    <sheet name="2015-2016年政府一般债务限额和余额情况表" sheetId="10" r:id="rId10"/>
    <sheet name="2017年全县政府性基金收入" sheetId="11" r:id="rId11"/>
    <sheet name="2017年全县政府性基金支出" sheetId="12" r:id="rId12"/>
    <sheet name="2017年县本级政府性基金收入" sheetId="13" r:id="rId13"/>
    <sheet name="2017年本级政府性基金收支总表" sheetId="14" r:id="rId14"/>
    <sheet name="2017年县本级政府性基金支出" sheetId="15" r:id="rId15"/>
    <sheet name="2017年县本级政府性基金支出明细 " sheetId="16" r:id="rId16"/>
    <sheet name="2017年提前告知政府性基金转移支付明细表 " sheetId="17" r:id="rId17"/>
    <sheet name="2017年政府性基金对乡级转移支付情况表" sheetId="18" r:id="rId18"/>
    <sheet name="2015-2016年政府专项债务限额和余额情况表" sheetId="19" r:id="rId19"/>
    <sheet name="2017年全县国有资本经营预算" sheetId="20" r:id="rId20"/>
    <sheet name="2017年全县社会保障基金收入预算" sheetId="21" r:id="rId21"/>
    <sheet name="2017年全县社会保障基金支出预算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\aa" localSheetId="9">#REF!</definedName>
    <definedName name="\aa" localSheetId="18">#REF!</definedName>
    <definedName name="\aa" localSheetId="13">#REF!</definedName>
    <definedName name="\aa" localSheetId="21">#REF!</definedName>
    <definedName name="\aa" localSheetId="8">#REF!</definedName>
    <definedName name="\aa">#REF!</definedName>
    <definedName name="\d" localSheetId="13">#REF!</definedName>
    <definedName name="\d" localSheetId="21">#REF!</definedName>
    <definedName name="\d" localSheetId="8">#REF!</definedName>
    <definedName name="\d">#REF!</definedName>
    <definedName name="\P" localSheetId="13">#REF!</definedName>
    <definedName name="\P" localSheetId="21">#REF!</definedName>
    <definedName name="\P" localSheetId="8">#REF!</definedName>
    <definedName name="\P">#REF!</definedName>
    <definedName name="\x" localSheetId="13">#REF!</definedName>
    <definedName name="\x" localSheetId="21">#REF!</definedName>
    <definedName name="\x" localSheetId="8">#REF!</definedName>
    <definedName name="\x">#REF!</definedName>
    <definedName name="\z">#N/A</definedName>
    <definedName name="_Key1" localSheetId="13" hidden="1">#REF!</definedName>
    <definedName name="_Key1" localSheetId="21" hidden="1">#REF!</definedName>
    <definedName name="_Key1" localSheetId="8" hidden="1">#REF!</definedName>
    <definedName name="_Key1" hidden="1">#REF!</definedName>
    <definedName name="_Order1" hidden="1">255</definedName>
    <definedName name="_Order2" hidden="1">255</definedName>
    <definedName name="_Sort" localSheetId="13" hidden="1">#REF!</definedName>
    <definedName name="_Sort" localSheetId="21" hidden="1">#REF!</definedName>
    <definedName name="_Sort" localSheetId="8" hidden="1">#REF!</definedName>
    <definedName name="_Sort" hidden="1">#REF!</definedName>
    <definedName name="_xlfn.SUMIFS" hidden="1">#NAME?</definedName>
    <definedName name="A">#N/A</definedName>
    <definedName name="aaaaaaa" localSheetId="9">#REF!</definedName>
    <definedName name="aaaaaaa" localSheetId="18">#REF!</definedName>
    <definedName name="aaaaaaa" localSheetId="13">#REF!</definedName>
    <definedName name="aaaaaaa" localSheetId="21">#REF!</definedName>
    <definedName name="aaaaaaa" localSheetId="8">#REF!</definedName>
    <definedName name="aaaaaaa">#REF!</definedName>
    <definedName name="B">#N/A</definedName>
    <definedName name="dddddd" localSheetId="13">#REF!</definedName>
    <definedName name="dddddd" localSheetId="21">#REF!</definedName>
    <definedName name="dddddd" localSheetId="8">#REF!</definedName>
    <definedName name="dddddd">#REF!</definedName>
    <definedName name="ffffff" localSheetId="13">#REF!</definedName>
    <definedName name="ffffff" localSheetId="21">#REF!</definedName>
    <definedName name="ffffff" localSheetId="8">#REF!</definedName>
    <definedName name="ffffff">#REF!</definedName>
    <definedName name="ggggg" localSheetId="13">#REF!</definedName>
    <definedName name="ggggg" localSheetId="21">#REF!</definedName>
    <definedName name="ggggg" localSheetId="8">#REF!</definedName>
    <definedName name="ggggg">#REF!</definedName>
    <definedName name="gxxe2003">'[3]P1012001'!$A$6:$E$117</definedName>
    <definedName name="hhh" localSheetId="13">'[4]Mp-team 1'!#REF!</definedName>
    <definedName name="hhh" localSheetId="21">'[4]Mp-team 1'!#REF!</definedName>
    <definedName name="hhh" localSheetId="8">'[4]Mp-team 1'!#REF!</definedName>
    <definedName name="hhh">'[4]Mp-team 1'!#REF!</definedName>
    <definedName name="hhhhhh" localSheetId="9">#REF!</definedName>
    <definedName name="hhhhhh" localSheetId="18">#REF!</definedName>
    <definedName name="hhhhhh" localSheetId="13">#REF!</definedName>
    <definedName name="hhhhhh" localSheetId="21">#REF!</definedName>
    <definedName name="hhhhhh" localSheetId="8">#REF!</definedName>
    <definedName name="hhhhhh">#REF!</definedName>
    <definedName name="hhhhhhhhh" localSheetId="13">#REF!</definedName>
    <definedName name="hhhhhhhhh" localSheetId="21">#REF!</definedName>
    <definedName name="hhhhhhhhh" localSheetId="8">#REF!</definedName>
    <definedName name="hhhhhhhhh">#REF!</definedName>
    <definedName name="jjjjj" localSheetId="13">#REF!</definedName>
    <definedName name="jjjjj" localSheetId="21">#REF!</definedName>
    <definedName name="jjjjj" localSheetId="8">#REF!</definedName>
    <definedName name="jjjjj">#REF!</definedName>
    <definedName name="kkkkk" localSheetId="13">#REF!</definedName>
    <definedName name="kkkkk" localSheetId="21">#REF!</definedName>
    <definedName name="kkkkk" localSheetId="8">#REF!</definedName>
    <definedName name="kkkkk">#REF!</definedName>
    <definedName name="_xlnm.Print_Area" localSheetId="18">'2015-2016年政府专项债务限额和余额情况表'!$A$1:$C$10</definedName>
    <definedName name="_xlnm.Print_Area" localSheetId="3">'2017本级一般公共预算收入'!$A$1:$D$28</definedName>
    <definedName name="_xlnm.Print_Area" localSheetId="4">'2017年本级一般公共预算支出'!$A$1:$F$24</definedName>
    <definedName name="_xlnm.Print_Area" localSheetId="19">'2017年全县国有资本经营预算'!$A$1:$D$30</definedName>
    <definedName name="_xlnm.Print_Area" localSheetId="20">'2017年全县社会保障基金收入预算'!$A$1:$E$15</definedName>
    <definedName name="_xlnm.Print_Area" localSheetId="21">'2017年全县社会保障基金支出预算'!$A$1:$E$15</definedName>
    <definedName name="_xlnm.Print_Area" localSheetId="0">'2017年全县一般公共预算收入'!$A$1:$D$28</definedName>
    <definedName name="_xlnm.Print_Area" localSheetId="1">'2017年全县一般公共预算支出'!$A$1:$F$25</definedName>
    <definedName name="_xlnm.Print_Area" localSheetId="10">'2017年全县政府性基金收入'!$A$1:$D$15</definedName>
    <definedName name="_xlnm.Print_Area" localSheetId="11">'2017年全县政府性基金支出'!$A$1:$F$14</definedName>
    <definedName name="_xlnm.Print_Area" localSheetId="12">'2017年县本级政府性基金收入'!$A$1:$D$15</definedName>
    <definedName name="_xlnm.Print_Area" localSheetId="14">'2017年县本级政府性基金支出'!$A$1:$F$14</definedName>
    <definedName name="_xlnm.Print_Area" localSheetId="15">'2017年县本级政府性基金支出明细 '!$A$1:$F$82</definedName>
    <definedName name="_xlnm.Print_Area" localSheetId="6">'2017年一般公共预算基本支出经济分类'!$A$1:$B$43</definedName>
    <definedName name="_xlnm.Print_Area">#N/A</definedName>
    <definedName name="_xlnm.Print_Titles" localSheetId="2">'2017年本级一般公共预算收支总表'!$1:$4</definedName>
    <definedName name="_xlnm.Print_Titles" localSheetId="13">'2017年本级政府性基金收支总表'!$1:$4</definedName>
    <definedName name="_xlnm.Print_Titles" localSheetId="15">'2017年县本级政府性基金支出明细 '!$1:$3</definedName>
    <definedName name="_xlnm.Print_Titles" localSheetId="6">'2017年一般公共预算基本支出经济分类'!$1:$4</definedName>
    <definedName name="_xlnm.Print_Titles" hidden="1">#N/A</definedName>
    <definedName name="rrrrr" localSheetId="9">#REF!</definedName>
    <definedName name="rrrrr" localSheetId="18">#REF!</definedName>
    <definedName name="rrrrr" localSheetId="13">#REF!</definedName>
    <definedName name="rrrrr" localSheetId="21">#REF!</definedName>
    <definedName name="rrrrr" localSheetId="8">#REF!</definedName>
    <definedName name="rrrrr">#REF!</definedName>
    <definedName name="sss">#N/A</definedName>
    <definedName name="ssss" localSheetId="13">#REF!</definedName>
    <definedName name="ssss" localSheetId="21">#REF!</definedName>
    <definedName name="ssss" localSheetId="8">#REF!</definedName>
    <definedName name="ssss">#REF!</definedName>
    <definedName name="zzzzz" localSheetId="13">#REF!</definedName>
    <definedName name="zzzzz" localSheetId="21">#REF!</definedName>
    <definedName name="zzzzz" localSheetId="8">#REF!</definedName>
    <definedName name="zzzzz">#REF!</definedName>
    <definedName name="啊啊" localSheetId="13">#REF!</definedName>
    <definedName name="啊啊" localSheetId="21">#REF!</definedName>
    <definedName name="啊啊" localSheetId="8">#REF!</definedName>
    <definedName name="啊啊">#REF!</definedName>
    <definedName name="安徽" localSheetId="13">#REF!</definedName>
    <definedName name="安徽" localSheetId="21">#REF!</definedName>
    <definedName name="安徽" localSheetId="8">#REF!</definedName>
    <definedName name="安徽">#REF!</definedName>
    <definedName name="北京" localSheetId="13">#REF!</definedName>
    <definedName name="北京" localSheetId="21">#REF!</definedName>
    <definedName name="北京" localSheetId="8">#REF!</definedName>
    <definedName name="北京">#REF!</definedName>
    <definedName name="不不不" localSheetId="13">#REF!</definedName>
    <definedName name="不不不" localSheetId="21">#REF!</definedName>
    <definedName name="不不不" localSheetId="8">#REF!</definedName>
    <definedName name="不不不">#REF!</definedName>
    <definedName name="大连" localSheetId="13">#REF!</definedName>
    <definedName name="大连" localSheetId="21">#REF!</definedName>
    <definedName name="大连" localSheetId="8">#REF!</definedName>
    <definedName name="大连">#REF!</definedName>
    <definedName name="第三批">#N/A</definedName>
    <definedName name="呃呃呃" localSheetId="9">#REF!</definedName>
    <definedName name="呃呃呃" localSheetId="18">#REF!</definedName>
    <definedName name="呃呃呃" localSheetId="13">#REF!</definedName>
    <definedName name="呃呃呃" localSheetId="21">#REF!</definedName>
    <definedName name="呃呃呃" localSheetId="8">#REF!</definedName>
    <definedName name="呃呃呃">#REF!</definedName>
    <definedName name="福建" localSheetId="13">#REF!</definedName>
    <definedName name="福建" localSheetId="21">#REF!</definedName>
    <definedName name="福建" localSheetId="8">#REF!</definedName>
    <definedName name="福建">#REF!</definedName>
    <definedName name="福建地区" localSheetId="13">#REF!</definedName>
    <definedName name="福建地区" localSheetId="21">#REF!</definedName>
    <definedName name="福建地区" localSheetId="8">#REF!</definedName>
    <definedName name="福建地区">#REF!</definedName>
    <definedName name="附表" localSheetId="13">#REF!</definedName>
    <definedName name="附表" localSheetId="21">#REF!</definedName>
    <definedName name="附表" localSheetId="8">#REF!</definedName>
    <definedName name="附表">#REF!</definedName>
    <definedName name="广东" localSheetId="13">#REF!</definedName>
    <definedName name="广东" localSheetId="21">#REF!</definedName>
    <definedName name="广东" localSheetId="8">#REF!</definedName>
    <definedName name="广东">#REF!</definedName>
    <definedName name="广东地区" localSheetId="13">#REF!</definedName>
    <definedName name="广东地区" localSheetId="21">#REF!</definedName>
    <definedName name="广东地区" localSheetId="8">#REF!</definedName>
    <definedName name="广东地区">#REF!</definedName>
    <definedName name="广西" localSheetId="13">#REF!</definedName>
    <definedName name="广西" localSheetId="21">#REF!</definedName>
    <definedName name="广西" localSheetId="8">#REF!</definedName>
    <definedName name="广西">#REF!</definedName>
    <definedName name="贵州" localSheetId="13">#REF!</definedName>
    <definedName name="贵州" localSheetId="21">#REF!</definedName>
    <definedName name="贵州" localSheetId="8">#REF!</definedName>
    <definedName name="贵州">#REF!</definedName>
    <definedName name="哈哈哈哈" localSheetId="13">#REF!</definedName>
    <definedName name="哈哈哈哈" localSheetId="21">#REF!</definedName>
    <definedName name="哈哈哈哈" localSheetId="8">#REF!</definedName>
    <definedName name="哈哈哈哈">#REF!</definedName>
    <definedName name="海南" localSheetId="13">#REF!</definedName>
    <definedName name="海南" localSheetId="21">#REF!</definedName>
    <definedName name="海南" localSheetId="8">#REF!</definedName>
    <definedName name="海南">#REF!</definedName>
    <definedName name="河北" localSheetId="13">#REF!</definedName>
    <definedName name="河北" localSheetId="21">#REF!</definedName>
    <definedName name="河北" localSheetId="8">#REF!</definedName>
    <definedName name="河北">#REF!</definedName>
    <definedName name="河南" localSheetId="13">#REF!</definedName>
    <definedName name="河南" localSheetId="21">#REF!</definedName>
    <definedName name="河南" localSheetId="8">#REF!</definedName>
    <definedName name="河南">#REF!</definedName>
    <definedName name="黑龙江" localSheetId="13">#REF!</definedName>
    <definedName name="黑龙江" localSheetId="21">#REF!</definedName>
    <definedName name="黑龙江" localSheetId="8">#REF!</definedName>
    <definedName name="黑龙江">#REF!</definedName>
    <definedName name="湖北" localSheetId="13">#REF!</definedName>
    <definedName name="湖北" localSheetId="21">#REF!</definedName>
    <definedName name="湖北" localSheetId="8">#REF!</definedName>
    <definedName name="湖北">#REF!</definedName>
    <definedName name="湖南" localSheetId="13">#REF!</definedName>
    <definedName name="湖南" localSheetId="21">#REF!</definedName>
    <definedName name="湖南" localSheetId="8">#REF!</definedName>
    <definedName name="湖南">#REF!</definedName>
    <definedName name="汇率" localSheetId="13">#REF!</definedName>
    <definedName name="汇率" localSheetId="21">#REF!</definedName>
    <definedName name="汇率" localSheetId="8">#REF!</definedName>
    <definedName name="汇率">#REF!</definedName>
    <definedName name="吉林" localSheetId="13">#REF!</definedName>
    <definedName name="吉林" localSheetId="21">#REF!</definedName>
    <definedName name="吉林" localSheetId="8">#REF!</definedName>
    <definedName name="吉林">#REF!</definedName>
    <definedName name="江苏" localSheetId="13">#REF!</definedName>
    <definedName name="江苏" localSheetId="21">#REF!</definedName>
    <definedName name="江苏" localSheetId="8">#REF!</definedName>
    <definedName name="江苏">#REF!</definedName>
    <definedName name="江西" localSheetId="13">#REF!</definedName>
    <definedName name="江西" localSheetId="21">#REF!</definedName>
    <definedName name="江西" localSheetId="8">#REF!</definedName>
    <definedName name="江西">#REF!</definedName>
    <definedName name="啦啦啦" localSheetId="13">#REF!</definedName>
    <definedName name="啦啦啦" localSheetId="21">#REF!</definedName>
    <definedName name="啦啦啦" localSheetId="8">#REF!</definedName>
    <definedName name="啦啦啦">#REF!</definedName>
    <definedName name="了" localSheetId="13">#REF!</definedName>
    <definedName name="了" localSheetId="21">#REF!</definedName>
    <definedName name="了" localSheetId="8">#REF!</definedName>
    <definedName name="了">#REF!</definedName>
    <definedName name="辽宁" localSheetId="13">#REF!</definedName>
    <definedName name="辽宁" localSheetId="21">#REF!</definedName>
    <definedName name="辽宁" localSheetId="8">#REF!</definedName>
    <definedName name="辽宁">#REF!</definedName>
    <definedName name="辽宁地区" localSheetId="13">#REF!</definedName>
    <definedName name="辽宁地区" localSheetId="21">#REF!</definedName>
    <definedName name="辽宁地区" localSheetId="8">#REF!</definedName>
    <definedName name="辽宁地区">#REF!</definedName>
    <definedName name="么么么么" localSheetId="13">#REF!</definedName>
    <definedName name="么么么么" localSheetId="21">#REF!</definedName>
    <definedName name="么么么么" localSheetId="8">#REF!</definedName>
    <definedName name="么么么么">#REF!</definedName>
    <definedName name="内蒙" localSheetId="13">#REF!</definedName>
    <definedName name="内蒙" localSheetId="21">#REF!</definedName>
    <definedName name="内蒙" localSheetId="8">#REF!</definedName>
    <definedName name="内蒙">#REF!</definedName>
    <definedName name="你" localSheetId="13">#REF!</definedName>
    <definedName name="你" localSheetId="21">#REF!</definedName>
    <definedName name="你" localSheetId="8">#REF!</definedName>
    <definedName name="你">#REF!</definedName>
    <definedName name="宁波" localSheetId="13">#REF!</definedName>
    <definedName name="宁波" localSheetId="21">#REF!</definedName>
    <definedName name="宁波" localSheetId="8">#REF!</definedName>
    <definedName name="宁波">#REF!</definedName>
    <definedName name="宁夏" localSheetId="13">#REF!</definedName>
    <definedName name="宁夏" localSheetId="21">#REF!</definedName>
    <definedName name="宁夏" localSheetId="8">#REF!</definedName>
    <definedName name="宁夏">#REF!</definedName>
    <definedName name="悄悄" localSheetId="13">#REF!</definedName>
    <definedName name="悄悄" localSheetId="21">#REF!</definedName>
    <definedName name="悄悄" localSheetId="8">#REF!</definedName>
    <definedName name="悄悄">#REF!</definedName>
    <definedName name="青岛" localSheetId="13">#REF!</definedName>
    <definedName name="青岛" localSheetId="21">#REF!</definedName>
    <definedName name="青岛" localSheetId="8">#REF!</definedName>
    <definedName name="青岛">#REF!</definedName>
    <definedName name="青海" localSheetId="13">#REF!</definedName>
    <definedName name="青海" localSheetId="21">#REF!</definedName>
    <definedName name="青海" localSheetId="8">#REF!</definedName>
    <definedName name="青海">#REF!</definedName>
    <definedName name="全国收入累计">#N/A</definedName>
    <definedName name="日日日" localSheetId="9">#REF!</definedName>
    <definedName name="日日日" localSheetId="18">#REF!</definedName>
    <definedName name="日日日" localSheetId="13">#REF!</definedName>
    <definedName name="日日日" localSheetId="21">#REF!</definedName>
    <definedName name="日日日" localSheetId="8">#REF!</definedName>
    <definedName name="日日日">#REF!</definedName>
    <definedName name="厦门" localSheetId="13">#REF!</definedName>
    <definedName name="厦门" localSheetId="21">#REF!</definedName>
    <definedName name="厦门" localSheetId="8">#REF!</definedName>
    <definedName name="厦门">#REF!</definedName>
    <definedName name="山东" localSheetId="13">#REF!</definedName>
    <definedName name="山东" localSheetId="21">#REF!</definedName>
    <definedName name="山东" localSheetId="8">#REF!</definedName>
    <definedName name="山东">#REF!</definedName>
    <definedName name="山东地区" localSheetId="13">#REF!</definedName>
    <definedName name="山东地区" localSheetId="21">#REF!</definedName>
    <definedName name="山东地区" localSheetId="8">#REF!</definedName>
    <definedName name="山东地区">#REF!</definedName>
    <definedName name="山西" localSheetId="13">#REF!</definedName>
    <definedName name="山西" localSheetId="21">#REF!</definedName>
    <definedName name="山西" localSheetId="8">#REF!</definedName>
    <definedName name="山西">#REF!</definedName>
    <definedName name="陕西" localSheetId="13">#REF!</definedName>
    <definedName name="陕西" localSheetId="21">#REF!</definedName>
    <definedName name="陕西" localSheetId="8">#REF!</definedName>
    <definedName name="陕西">#REF!</definedName>
    <definedName name="上海" localSheetId="13">#REF!</definedName>
    <definedName name="上海" localSheetId="21">#REF!</definedName>
    <definedName name="上海" localSheetId="8">#REF!</definedName>
    <definedName name="上海">#REF!</definedName>
    <definedName name="深圳" localSheetId="13">#REF!</definedName>
    <definedName name="深圳" localSheetId="21">#REF!</definedName>
    <definedName name="深圳" localSheetId="8">#REF!</definedName>
    <definedName name="深圳">#REF!</definedName>
    <definedName name="生产列1" localSheetId="13">#REF!</definedName>
    <definedName name="生产列1" localSheetId="21">#REF!</definedName>
    <definedName name="生产列1" localSheetId="8">#REF!</definedName>
    <definedName name="生产列1">#REF!</definedName>
    <definedName name="生产列11" localSheetId="13">#REF!</definedName>
    <definedName name="生产列11" localSheetId="21">#REF!</definedName>
    <definedName name="生产列11" localSheetId="8">#REF!</definedName>
    <definedName name="生产列11">#REF!</definedName>
    <definedName name="生产列15" localSheetId="13">#REF!</definedName>
    <definedName name="生产列15" localSheetId="21">#REF!</definedName>
    <definedName name="生产列15" localSheetId="8">#REF!</definedName>
    <definedName name="生产列15">#REF!</definedName>
    <definedName name="生产列16" localSheetId="13">#REF!</definedName>
    <definedName name="生产列16" localSheetId="21">#REF!</definedName>
    <definedName name="生产列16" localSheetId="8">#REF!</definedName>
    <definedName name="生产列16">#REF!</definedName>
    <definedName name="生产列17" localSheetId="13">#REF!</definedName>
    <definedName name="生产列17" localSheetId="21">#REF!</definedName>
    <definedName name="生产列17" localSheetId="8">#REF!</definedName>
    <definedName name="生产列17">#REF!</definedName>
    <definedName name="生产列19" localSheetId="13">#REF!</definedName>
    <definedName name="生产列19" localSheetId="21">#REF!</definedName>
    <definedName name="生产列19" localSheetId="8">#REF!</definedName>
    <definedName name="生产列19">#REF!</definedName>
    <definedName name="生产列2" localSheetId="13">#REF!</definedName>
    <definedName name="生产列2" localSheetId="21">#REF!</definedName>
    <definedName name="生产列2" localSheetId="8">#REF!</definedName>
    <definedName name="生产列2">#REF!</definedName>
    <definedName name="生产列20" localSheetId="13">#REF!</definedName>
    <definedName name="生产列20" localSheetId="21">#REF!</definedName>
    <definedName name="生产列20" localSheetId="8">#REF!</definedName>
    <definedName name="生产列20">#REF!</definedName>
    <definedName name="生产列3" localSheetId="13">#REF!</definedName>
    <definedName name="生产列3" localSheetId="21">#REF!</definedName>
    <definedName name="生产列3" localSheetId="8">#REF!</definedName>
    <definedName name="生产列3">#REF!</definedName>
    <definedName name="生产列4" localSheetId="13">#REF!</definedName>
    <definedName name="生产列4" localSheetId="21">#REF!</definedName>
    <definedName name="生产列4" localSheetId="8">#REF!</definedName>
    <definedName name="生产列4">#REF!</definedName>
    <definedName name="生产列5" localSheetId="13">#REF!</definedName>
    <definedName name="生产列5" localSheetId="21">#REF!</definedName>
    <definedName name="生产列5" localSheetId="8">#REF!</definedName>
    <definedName name="生产列5">#REF!</definedName>
    <definedName name="生产列6" localSheetId="13">#REF!</definedName>
    <definedName name="生产列6" localSheetId="21">#REF!</definedName>
    <definedName name="生产列6" localSheetId="8">#REF!</definedName>
    <definedName name="生产列6">#REF!</definedName>
    <definedName name="生产列7" localSheetId="13">#REF!</definedName>
    <definedName name="生产列7" localSheetId="21">#REF!</definedName>
    <definedName name="生产列7" localSheetId="8">#REF!</definedName>
    <definedName name="生产列7">#REF!</definedName>
    <definedName name="生产列8" localSheetId="13">#REF!</definedName>
    <definedName name="生产列8" localSheetId="21">#REF!</definedName>
    <definedName name="生产列8" localSheetId="8">#REF!</definedName>
    <definedName name="生产列8">#REF!</definedName>
    <definedName name="生产列9" localSheetId="13">#REF!</definedName>
    <definedName name="生产列9" localSheetId="21">#REF!</definedName>
    <definedName name="生产列9" localSheetId="8">#REF!</definedName>
    <definedName name="生产列9">#REF!</definedName>
    <definedName name="生产期" localSheetId="13">#REF!</definedName>
    <definedName name="生产期" localSheetId="21">#REF!</definedName>
    <definedName name="生产期" localSheetId="8">#REF!</definedName>
    <definedName name="生产期">#REF!</definedName>
    <definedName name="生产期1" localSheetId="13">#REF!</definedName>
    <definedName name="生产期1" localSheetId="21">#REF!</definedName>
    <definedName name="生产期1" localSheetId="8">#REF!</definedName>
    <definedName name="生产期1">#REF!</definedName>
    <definedName name="生产期11" localSheetId="13">#REF!</definedName>
    <definedName name="生产期11" localSheetId="21">#REF!</definedName>
    <definedName name="生产期11" localSheetId="8">#REF!</definedName>
    <definedName name="生产期11">#REF!</definedName>
    <definedName name="生产期15" localSheetId="13">#REF!</definedName>
    <definedName name="生产期15" localSheetId="21">#REF!</definedName>
    <definedName name="生产期15" localSheetId="8">#REF!</definedName>
    <definedName name="生产期15">#REF!</definedName>
    <definedName name="生产期16" localSheetId="13">#REF!</definedName>
    <definedName name="生产期16" localSheetId="21">#REF!</definedName>
    <definedName name="生产期16" localSheetId="8">#REF!</definedName>
    <definedName name="生产期16">#REF!</definedName>
    <definedName name="生产期17" localSheetId="13">#REF!</definedName>
    <definedName name="生产期17" localSheetId="21">#REF!</definedName>
    <definedName name="生产期17" localSheetId="8">#REF!</definedName>
    <definedName name="生产期17">#REF!</definedName>
    <definedName name="生产期19" localSheetId="13">#REF!</definedName>
    <definedName name="生产期19" localSheetId="21">#REF!</definedName>
    <definedName name="生产期19" localSheetId="8">#REF!</definedName>
    <definedName name="生产期19">#REF!</definedName>
    <definedName name="生产期2" localSheetId="13">#REF!</definedName>
    <definedName name="生产期2" localSheetId="21">#REF!</definedName>
    <definedName name="生产期2" localSheetId="8">#REF!</definedName>
    <definedName name="生产期2">#REF!</definedName>
    <definedName name="生产期20" localSheetId="13">#REF!</definedName>
    <definedName name="生产期20" localSheetId="21">#REF!</definedName>
    <definedName name="生产期20" localSheetId="8">#REF!</definedName>
    <definedName name="生产期20">#REF!</definedName>
    <definedName name="生产期3" localSheetId="13">#REF!</definedName>
    <definedName name="生产期3" localSheetId="21">#REF!</definedName>
    <definedName name="生产期3" localSheetId="8">#REF!</definedName>
    <definedName name="生产期3">#REF!</definedName>
    <definedName name="生产期4" localSheetId="13">#REF!</definedName>
    <definedName name="生产期4" localSheetId="21">#REF!</definedName>
    <definedName name="生产期4" localSheetId="8">#REF!</definedName>
    <definedName name="生产期4">#REF!</definedName>
    <definedName name="生产期5" localSheetId="13">#REF!</definedName>
    <definedName name="生产期5" localSheetId="21">#REF!</definedName>
    <definedName name="生产期5" localSheetId="8">#REF!</definedName>
    <definedName name="生产期5">#REF!</definedName>
    <definedName name="生产期6" localSheetId="13">#REF!</definedName>
    <definedName name="生产期6" localSheetId="21">#REF!</definedName>
    <definedName name="生产期6" localSheetId="8">#REF!</definedName>
    <definedName name="生产期6">#REF!</definedName>
    <definedName name="生产期7" localSheetId="13">#REF!</definedName>
    <definedName name="生产期7" localSheetId="21">#REF!</definedName>
    <definedName name="生产期7" localSheetId="8">#REF!</definedName>
    <definedName name="生产期7">#REF!</definedName>
    <definedName name="生产期8" localSheetId="13">#REF!</definedName>
    <definedName name="生产期8" localSheetId="21">#REF!</definedName>
    <definedName name="生产期8" localSheetId="8">#REF!</definedName>
    <definedName name="生产期8">#REF!</definedName>
    <definedName name="生产期9" localSheetId="13">#REF!</definedName>
    <definedName name="生产期9" localSheetId="21">#REF!</definedName>
    <definedName name="生产期9" localSheetId="8">#REF!</definedName>
    <definedName name="生产期9">#REF!</definedName>
    <definedName name="省级">#N/A</definedName>
    <definedName name="时代" localSheetId="9">#REF!</definedName>
    <definedName name="时代" localSheetId="18">#REF!</definedName>
    <definedName name="时代" localSheetId="13">#REF!</definedName>
    <definedName name="时代" localSheetId="21">#REF!</definedName>
    <definedName name="时代" localSheetId="8">#REF!</definedName>
    <definedName name="时代">#REF!</definedName>
    <definedName name="是" localSheetId="13">#REF!</definedName>
    <definedName name="是" localSheetId="21">#REF!</definedName>
    <definedName name="是" localSheetId="8">#REF!</definedName>
    <definedName name="是">#REF!</definedName>
    <definedName name="是水水水水" localSheetId="13">#REF!</definedName>
    <definedName name="是水水水水" localSheetId="21">#REF!</definedName>
    <definedName name="是水水水水" localSheetId="8">#REF!</definedName>
    <definedName name="是水水水水">#REF!</definedName>
    <definedName name="收入表">#N/A</definedName>
    <definedName name="水水水嘎嘎嘎水" localSheetId="13">#REF!</definedName>
    <definedName name="水水水嘎嘎嘎水" localSheetId="21">#REF!</definedName>
    <definedName name="水水水嘎嘎嘎水" localSheetId="8">#REF!</definedName>
    <definedName name="水水水嘎嘎嘎水">#REF!</definedName>
    <definedName name="水水水水" localSheetId="13">#REF!</definedName>
    <definedName name="水水水水" localSheetId="21">#REF!</definedName>
    <definedName name="水水水水" localSheetId="8">#REF!</definedName>
    <definedName name="水水水水">#REF!</definedName>
    <definedName name="四川" localSheetId="13">#REF!</definedName>
    <definedName name="四川" localSheetId="21">#REF!</definedName>
    <definedName name="四川" localSheetId="8">#REF!</definedName>
    <definedName name="四川">#REF!</definedName>
    <definedName name="天津" localSheetId="13">#REF!</definedName>
    <definedName name="天津" localSheetId="21">#REF!</definedName>
    <definedName name="天津" localSheetId="8">#REF!</definedName>
    <definedName name="天津">#REF!</definedName>
    <definedName name="我问问" localSheetId="13">#REF!</definedName>
    <definedName name="我问问" localSheetId="21">#REF!</definedName>
    <definedName name="我问问" localSheetId="8">#REF!</definedName>
    <definedName name="我问问">#REF!</definedName>
    <definedName name="西藏" localSheetId="13">#REF!</definedName>
    <definedName name="西藏" localSheetId="21">#REF!</definedName>
    <definedName name="西藏" localSheetId="8">#REF!</definedName>
    <definedName name="西藏">#REF!</definedName>
    <definedName name="新疆" localSheetId="13">#REF!</definedName>
    <definedName name="新疆" localSheetId="21">#REF!</definedName>
    <definedName name="新疆" localSheetId="8">#REF!</definedName>
    <definedName name="新疆">#REF!</definedName>
    <definedName name="一i" localSheetId="13">#REF!</definedName>
    <definedName name="一i" localSheetId="21">#REF!</definedName>
    <definedName name="一i" localSheetId="8">#REF!</definedName>
    <definedName name="一i">#REF!</definedName>
    <definedName name="一一i" localSheetId="13">#REF!</definedName>
    <definedName name="一一i" localSheetId="21">#REF!</definedName>
    <definedName name="一一i" localSheetId="8">#REF!</definedName>
    <definedName name="一一i">#REF!</definedName>
    <definedName name="云南" localSheetId="13">#REF!</definedName>
    <definedName name="云南" localSheetId="21">#REF!</definedName>
    <definedName name="云南" localSheetId="8">#REF!</definedName>
    <definedName name="云南">#REF!</definedName>
    <definedName name="啧啧啧" localSheetId="13">#REF!</definedName>
    <definedName name="啧啧啧" localSheetId="21">#REF!</definedName>
    <definedName name="啧啧啧" localSheetId="8">#REF!</definedName>
    <definedName name="啧啧啧">#REF!</definedName>
    <definedName name="浙江" localSheetId="13">#REF!</definedName>
    <definedName name="浙江" localSheetId="21">#REF!</definedName>
    <definedName name="浙江" localSheetId="8">#REF!</definedName>
    <definedName name="浙江">#REF!</definedName>
    <definedName name="浙江地区" localSheetId="13">#REF!</definedName>
    <definedName name="浙江地区" localSheetId="21">#REF!</definedName>
    <definedName name="浙江地区" localSheetId="8">#REF!</definedName>
    <definedName name="浙江地区">#REF!</definedName>
    <definedName name="重庆" localSheetId="13">#REF!</definedName>
    <definedName name="重庆" localSheetId="21">#REF!</definedName>
    <definedName name="重庆" localSheetId="8">#REF!</definedName>
    <definedName name="重庆">#REF!</definedName>
  </definedNames>
  <calcPr fullCalcOnLoad="1"/>
</workbook>
</file>

<file path=xl/comments6.xml><?xml version="1.0" encoding="utf-8"?>
<comments xmlns="http://schemas.openxmlformats.org/spreadsheetml/2006/main">
  <authors>
    <author>User</author>
    <author>Administrator</author>
  </authors>
  <commentList>
    <comment ref="B362" authorId="0">
      <text>
        <r>
          <rPr>
            <sz val="9"/>
            <rFont val="宋体"/>
            <family val="0"/>
          </rPr>
          <t>User:
修改</t>
        </r>
      </text>
    </comment>
    <comment ref="B369" authorId="0">
      <text>
        <r>
          <rPr>
            <sz val="9"/>
            <rFont val="宋体"/>
            <family val="0"/>
          </rPr>
          <t>User:
新增</t>
        </r>
      </text>
    </comment>
    <comment ref="B370" authorId="0">
      <text>
        <r>
          <rPr>
            <sz val="9"/>
            <rFont val="宋体"/>
            <family val="0"/>
          </rPr>
          <t>User:
新增</t>
        </r>
      </text>
    </comment>
    <comment ref="E771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加70万元</t>
        </r>
      </text>
    </comment>
  </commentList>
</comments>
</file>

<file path=xl/sharedStrings.xml><?xml version="1.0" encoding="utf-8"?>
<sst xmlns="http://schemas.openxmlformats.org/spreadsheetml/2006/main" count="2484" uniqueCount="2071">
  <si>
    <r>
      <rPr>
        <sz val="20"/>
        <rFont val="宋体"/>
        <family val="0"/>
      </rPr>
      <t>2017</t>
    </r>
    <r>
      <rPr>
        <sz val="20"/>
        <rFont val="宋体"/>
        <family val="0"/>
      </rPr>
      <t>年全县一般公共预算收入预算</t>
    </r>
  </si>
  <si>
    <t>单位：万元</t>
  </si>
  <si>
    <t>收  入  项  目</t>
  </si>
  <si>
    <t>上年预算执行数</t>
  </si>
  <si>
    <t>2017年
预算数</t>
  </si>
  <si>
    <t>增减%</t>
  </si>
  <si>
    <t>收 入 合 计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</si>
  <si>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税收收入</t>
    </r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</si>
  <si>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</si>
  <si>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</si>
  <si>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</si>
  <si>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</si>
  <si>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</si>
  <si>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</si>
  <si>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</si>
  <si>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</si>
  <si>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</si>
  <si>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</si>
  <si>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</si>
  <si>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</si>
  <si>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</si>
  <si>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</si>
  <si>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非税收入</t>
    </r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</si>
  <si>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</si>
  <si>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</si>
  <si>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</si>
  <si>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</si>
  <si>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</si>
  <si>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</si>
  <si>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</si>
  <si>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</si>
  <si>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2017年全县一般公共预算支出预算</t>
  </si>
  <si>
    <t>支  出  项  目</t>
  </si>
  <si>
    <t>上年初
预算数</t>
  </si>
  <si>
    <t>上年
执行数</t>
  </si>
  <si>
    <r>
      <t>比上年预算增减</t>
    </r>
    <r>
      <rPr>
        <b/>
        <sz val="10"/>
        <rFont val="宋体"/>
        <family val="0"/>
      </rPr>
      <t>%</t>
    </r>
  </si>
  <si>
    <t>为上年执行数的%</t>
  </si>
  <si>
    <t>合     计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</si>
  <si>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</si>
  <si>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</si>
  <si>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</si>
  <si>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</si>
  <si>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</si>
  <si>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</si>
  <si>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</si>
  <si>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</si>
  <si>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</si>
  <si>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</si>
  <si>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</si>
  <si>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</si>
  <si>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</si>
  <si>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</si>
  <si>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</si>
  <si>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</si>
  <si>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</si>
  <si>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预备费</t>
  </si>
  <si>
    <t>其他支出</t>
  </si>
  <si>
    <t>债务付息支出</t>
  </si>
  <si>
    <t>2017年县级一般公共预算收支总表</t>
  </si>
  <si>
    <r>
      <t>收</t>
    </r>
    <r>
      <rPr>
        <b/>
        <sz val="12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</si>
  <si>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</si>
  <si>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</si>
  <si>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</si>
  <si>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项目</t>
  </si>
  <si>
    <t>收入总计</t>
  </si>
  <si>
    <t>支出总计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</si>
  <si>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</si>
  <si>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</si>
  <si>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</si>
  <si>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</si>
  <si>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</si>
  <si>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</si>
  <si>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</si>
  <si>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</si>
  <si>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一般性转移支付收入</t>
  </si>
  <si>
    <t xml:space="preserve">    专项上解支出</t>
  </si>
  <si>
    <t xml:space="preserve">    专项转移支付收入</t>
  </si>
  <si>
    <t xml:space="preserve">  调出资金</t>
  </si>
  <si>
    <t xml:space="preserve">  上年结余收入</t>
  </si>
  <si>
    <r>
      <t xml:space="preserve">    补充</t>
    </r>
    <r>
      <rPr>
        <sz val="11"/>
        <rFont val="宋体"/>
        <family val="0"/>
      </rPr>
      <t>预算稳定调节基金</t>
    </r>
  </si>
  <si>
    <t xml:space="preserve">  调入资金</t>
  </si>
  <si>
    <r>
      <t xml:space="preserve">    补充</t>
    </r>
    <r>
      <rPr>
        <sz val="11"/>
        <rFont val="宋体"/>
        <family val="0"/>
      </rPr>
      <t>预算周转金</t>
    </r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</si>
  <si>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</si>
  <si>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r>
      <t xml:space="preserve">   </t>
    </r>
    <r>
      <rPr>
        <sz val="11"/>
        <rFont val="宋体"/>
        <family val="0"/>
      </rPr>
      <t xml:space="preserve"> 其他调出资金</t>
    </r>
  </si>
  <si>
    <r>
      <t xml:space="preserve">   </t>
    </r>
    <r>
      <rPr>
        <sz val="11"/>
        <rFont val="宋体"/>
        <family val="0"/>
      </rPr>
      <t xml:space="preserve"> 从政府性基金预算调入</t>
    </r>
  </si>
  <si>
    <t xml:space="preserve">  年终结余</t>
  </si>
  <si>
    <r>
      <t xml:space="preserve">   </t>
    </r>
    <r>
      <rPr>
        <sz val="11"/>
        <rFont val="宋体"/>
        <family val="0"/>
      </rPr>
      <t xml:space="preserve"> 从国有资本经营预算调入</t>
    </r>
  </si>
  <si>
    <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</si>
  <si>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</si>
  <si>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</si>
  <si>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</si>
  <si>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</si>
  <si>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乡级上解收入</t>
  </si>
  <si>
    <t xml:space="preserve">  补助乡级支出</t>
  </si>
  <si>
    <r>
      <rPr>
        <sz val="20"/>
        <rFont val="宋体"/>
        <family val="0"/>
      </rPr>
      <t>2017</t>
    </r>
    <r>
      <rPr>
        <sz val="20"/>
        <rFont val="宋体"/>
        <family val="0"/>
      </rPr>
      <t>年县级一般公共预算收入预算</t>
    </r>
  </si>
  <si>
    <t>上年执行数</t>
  </si>
  <si>
    <t>增减±%</t>
  </si>
  <si>
    <t>2017年县本级一般公共预算支出预算</t>
  </si>
  <si>
    <t>2017年预算数</t>
  </si>
  <si>
    <t>比上年预算增减%</t>
  </si>
  <si>
    <t>支 出 合 计</t>
  </si>
  <si>
    <t>2017年县本级一般公共预算支出明细</t>
  </si>
  <si>
    <t>单位:万元</t>
  </si>
  <si>
    <t>科目编码</t>
  </si>
  <si>
    <t>项目名称</t>
  </si>
  <si>
    <t>合计</t>
  </si>
  <si>
    <t>基本支出</t>
  </si>
  <si>
    <t>项目支出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</si>
  <si>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</si>
  <si>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</si>
  <si>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</si>
  <si>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</si>
  <si>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</si>
  <si>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</si>
  <si>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</si>
  <si>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</si>
  <si>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</si>
  <si>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</si>
  <si>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人大会议</t>
  </si>
  <si>
    <t>2010104</t>
  </si>
  <si>
    <t xml:space="preserve">      人大立法</t>
  </si>
  <si>
    <t>2010105</t>
  </si>
  <si>
    <t xml:space="preserve">      人大监督</t>
  </si>
  <si>
    <t>2010106</t>
  </si>
  <si>
    <t xml:space="preserve">      人大代表履职能力提升</t>
  </si>
  <si>
    <t>2010107</t>
  </si>
  <si>
    <t xml:space="preserve">      代表工作</t>
  </si>
  <si>
    <t>2010108</t>
  </si>
  <si>
    <t xml:space="preserve">      人大信访工作</t>
  </si>
  <si>
    <t>2010109</t>
  </si>
  <si>
    <t xml:space="preserve">      事业运行</t>
  </si>
  <si>
    <t>2010150</t>
  </si>
  <si>
    <t xml:space="preserve">      其他人大事务支出</t>
  </si>
  <si>
    <t>2010199</t>
  </si>
  <si>
    <t xml:space="preserve">    政协事务</t>
  </si>
  <si>
    <t>20102</t>
  </si>
  <si>
    <t>2010201</t>
  </si>
  <si>
    <t>2010202</t>
  </si>
  <si>
    <t xml:space="preserve">      机关服务</t>
  </si>
  <si>
    <t>2010203</t>
  </si>
  <si>
    <t xml:space="preserve">      政协会议</t>
  </si>
  <si>
    <t>2010204</t>
  </si>
  <si>
    <t xml:space="preserve">      委员视察</t>
  </si>
  <si>
    <t>2010205</t>
  </si>
  <si>
    <t xml:space="preserve">      参政议政</t>
  </si>
  <si>
    <t>2010206</t>
  </si>
  <si>
    <t>2010250</t>
  </si>
  <si>
    <t xml:space="preserve">      其他政协事务支出</t>
  </si>
  <si>
    <t>2010299</t>
  </si>
  <si>
    <t xml:space="preserve">    政府办公厅(室)及相关机构事务</t>
  </si>
  <si>
    <t>20103</t>
  </si>
  <si>
    <t>2010301</t>
  </si>
  <si>
    <t>2010302</t>
  </si>
  <si>
    <t>2010303</t>
  </si>
  <si>
    <t xml:space="preserve">      专项服务</t>
  </si>
  <si>
    <t>2010304</t>
  </si>
  <si>
    <t xml:space="preserve">      专项业务活动</t>
  </si>
  <si>
    <t>2010305</t>
  </si>
  <si>
    <t xml:space="preserve">      政务公开审批</t>
  </si>
  <si>
    <t>2010306</t>
  </si>
  <si>
    <t xml:space="preserve">      法制建设</t>
  </si>
  <si>
    <t>2010307</t>
  </si>
  <si>
    <t xml:space="preserve">      信访事务</t>
  </si>
  <si>
    <t>2010308</t>
  </si>
  <si>
    <t xml:space="preserve">      参事事务</t>
  </si>
  <si>
    <t>2010309</t>
  </si>
  <si>
    <t>2010350</t>
  </si>
  <si>
    <t xml:space="preserve">      其他政府办公厅(室)及相关机构事务支出</t>
  </si>
  <si>
    <t>2010399</t>
  </si>
  <si>
    <t xml:space="preserve">    发展与改革事务</t>
  </si>
  <si>
    <t>20104</t>
  </si>
  <si>
    <t>2010401</t>
  </si>
  <si>
    <t>2010402</t>
  </si>
  <si>
    <t>2010403</t>
  </si>
  <si>
    <t xml:space="preserve">      战略规划与实施</t>
  </si>
  <si>
    <t>2010404</t>
  </si>
  <si>
    <t xml:space="preserve">      日常经济运行调节</t>
  </si>
  <si>
    <t>2010405</t>
  </si>
  <si>
    <t xml:space="preserve">      社会事业发展规划</t>
  </si>
  <si>
    <t>2010406</t>
  </si>
  <si>
    <t xml:space="preserve">      经济体制改革研究</t>
  </si>
  <si>
    <t>2010407</t>
  </si>
  <si>
    <t xml:space="preserve">      物价管理</t>
  </si>
  <si>
    <t>2010408</t>
  </si>
  <si>
    <t xml:space="preserve">      应对气候变化管理事务</t>
  </si>
  <si>
    <t>2010409</t>
  </si>
  <si>
    <t>2010450</t>
  </si>
  <si>
    <t xml:space="preserve">      其他发展与改革事务支出</t>
  </si>
  <si>
    <t>2010499</t>
  </si>
  <si>
    <t xml:space="preserve">    统计信息事务</t>
  </si>
  <si>
    <t>20105</t>
  </si>
  <si>
    <t>2010501</t>
  </si>
  <si>
    <t>2010502</t>
  </si>
  <si>
    <t>2010503</t>
  </si>
  <si>
    <t xml:space="preserve">      信息事务</t>
  </si>
  <si>
    <t>2010504</t>
  </si>
  <si>
    <t xml:space="preserve">      专项统计业务</t>
  </si>
  <si>
    <t>2010505</t>
  </si>
  <si>
    <t xml:space="preserve">      统计管理</t>
  </si>
  <si>
    <t>2010506</t>
  </si>
  <si>
    <t xml:space="preserve">      专项普查活动</t>
  </si>
  <si>
    <t>2010507</t>
  </si>
  <si>
    <t xml:space="preserve">      统计抽样调查</t>
  </si>
  <si>
    <t>2010508</t>
  </si>
  <si>
    <t>2010550</t>
  </si>
  <si>
    <t xml:space="preserve">      其他统计信息事务支出</t>
  </si>
  <si>
    <t>2010599</t>
  </si>
  <si>
    <t xml:space="preserve">    财政事务</t>
  </si>
  <si>
    <t>20106</t>
  </si>
  <si>
    <t>2010601</t>
  </si>
  <si>
    <t>2010602</t>
  </si>
  <si>
    <t>2010603</t>
  </si>
  <si>
    <t xml:space="preserve">      预算改革业务</t>
  </si>
  <si>
    <t>2010604</t>
  </si>
  <si>
    <t xml:space="preserve">      财政国库业务</t>
  </si>
  <si>
    <t>2010605</t>
  </si>
  <si>
    <t xml:space="preserve">      财政监察</t>
  </si>
  <si>
    <t>2010606</t>
  </si>
  <si>
    <t xml:space="preserve">      信息化建设</t>
  </si>
  <si>
    <t>2010607</t>
  </si>
  <si>
    <t xml:space="preserve">      财政委托业务支出</t>
  </si>
  <si>
    <t>2010608</t>
  </si>
  <si>
    <t>2010650</t>
  </si>
  <si>
    <t xml:space="preserve">      其他财政事务支出</t>
  </si>
  <si>
    <t>2010699</t>
  </si>
  <si>
    <t xml:space="preserve">    审计事务</t>
  </si>
  <si>
    <t>20108</t>
  </si>
  <si>
    <t>2010801</t>
  </si>
  <si>
    <t xml:space="preserve">      审计业务</t>
  </si>
  <si>
    <t>2010802</t>
  </si>
  <si>
    <t xml:space="preserve">      审计管理</t>
  </si>
  <si>
    <t>2010803</t>
  </si>
  <si>
    <t xml:space="preserve">    人力资源事务</t>
  </si>
  <si>
    <t>2010804</t>
  </si>
  <si>
    <t>2010805</t>
  </si>
  <si>
    <t>2010806</t>
  </si>
  <si>
    <t xml:space="preserve">      其他人事事务支出</t>
  </si>
  <si>
    <t>2010850</t>
  </si>
  <si>
    <t xml:space="preserve">    纪检监察事务</t>
  </si>
  <si>
    <t>2010899</t>
  </si>
  <si>
    <t>20110</t>
  </si>
  <si>
    <t>2011001</t>
  </si>
  <si>
    <t>2011002</t>
  </si>
  <si>
    <t xml:space="preserve">      大案要案查处</t>
  </si>
  <si>
    <t>2011003</t>
  </si>
  <si>
    <t xml:space="preserve">      派驻派出机构</t>
  </si>
  <si>
    <t>2011004</t>
  </si>
  <si>
    <t>2011005</t>
  </si>
  <si>
    <t xml:space="preserve">      其他纪检监察事务支出</t>
  </si>
  <si>
    <t>2011006</t>
  </si>
  <si>
    <t xml:space="preserve">    商贸事务</t>
  </si>
  <si>
    <t>2011007</t>
  </si>
  <si>
    <t>2011008</t>
  </si>
  <si>
    <t xml:space="preserve">      招商引资</t>
  </si>
  <si>
    <t>2011009</t>
  </si>
  <si>
    <t>2011010</t>
  </si>
  <si>
    <t xml:space="preserve">      其他商贸事务支出</t>
  </si>
  <si>
    <t>2011011</t>
  </si>
  <si>
    <t xml:space="preserve">    工商行政管理事务</t>
  </si>
  <si>
    <t>2011012</t>
  </si>
  <si>
    <t>2011050</t>
  </si>
  <si>
    <t>2011099</t>
  </si>
  <si>
    <t>20111</t>
  </si>
  <si>
    <t xml:space="preserve">      工商行政管理专项</t>
  </si>
  <si>
    <t>2011101</t>
  </si>
  <si>
    <t xml:space="preserve">      执法办案专项</t>
  </si>
  <si>
    <t>2011102</t>
  </si>
  <si>
    <t xml:space="preserve">      消费者权益保护</t>
  </si>
  <si>
    <t>2011103</t>
  </si>
  <si>
    <t>2011104</t>
  </si>
  <si>
    <t>2011105</t>
  </si>
  <si>
    <t xml:space="preserve">      其他工商行政管理事务支出</t>
  </si>
  <si>
    <t>2011150</t>
  </si>
  <si>
    <t xml:space="preserve">    质量技术监督与检验检疫事务</t>
  </si>
  <si>
    <t>2011199</t>
  </si>
  <si>
    <t>20113</t>
  </si>
  <si>
    <t>2011301</t>
  </si>
  <si>
    <t>2011302</t>
  </si>
  <si>
    <t xml:space="preserve">      出入境检验检疫行政执法和业务管理</t>
  </si>
  <si>
    <t>2011303</t>
  </si>
  <si>
    <t xml:space="preserve">      出入境检验检疫技术支持</t>
  </si>
  <si>
    <t>2011304</t>
  </si>
  <si>
    <t xml:space="preserve">      质量技术监督行政执法及业务管理</t>
  </si>
  <si>
    <t>2011305</t>
  </si>
  <si>
    <t xml:space="preserve">      质量技术监督技术支持</t>
  </si>
  <si>
    <t>2011306</t>
  </si>
  <si>
    <t xml:space="preserve">      认证认可监督管理</t>
  </si>
  <si>
    <t>2011307</t>
  </si>
  <si>
    <t xml:space="preserve">      标准化管理 </t>
  </si>
  <si>
    <t>2011308</t>
  </si>
  <si>
    <t>2011350</t>
  </si>
  <si>
    <t>2011399</t>
  </si>
  <si>
    <t xml:space="preserve">      其他质量技术监督与检验检疫事务支出</t>
  </si>
  <si>
    <t>20115</t>
  </si>
  <si>
    <t xml:space="preserve">    民族事务</t>
  </si>
  <si>
    <t>2011501</t>
  </si>
  <si>
    <t>2011502</t>
  </si>
  <si>
    <t>2011503</t>
  </si>
  <si>
    <t>2011504</t>
  </si>
  <si>
    <t xml:space="preserve">      民族工作专项</t>
  </si>
  <si>
    <t>2011505</t>
  </si>
  <si>
    <t>2011506</t>
  </si>
  <si>
    <t xml:space="preserve">      其他民族事务支出</t>
  </si>
  <si>
    <t>2011507</t>
  </si>
  <si>
    <t xml:space="preserve">    宗教事务</t>
  </si>
  <si>
    <t>2011550</t>
  </si>
  <si>
    <t>2011599</t>
  </si>
  <si>
    <t>20117</t>
  </si>
  <si>
    <t>2011701</t>
  </si>
  <si>
    <t xml:space="preserve">      宗教工作专项</t>
  </si>
  <si>
    <t>2011702</t>
  </si>
  <si>
    <t>2011703</t>
  </si>
  <si>
    <t xml:space="preserve">      其他宗教事务支出</t>
  </si>
  <si>
    <t>2011704</t>
  </si>
  <si>
    <t xml:space="preserve">    档案事务</t>
  </si>
  <si>
    <t>2011705</t>
  </si>
  <si>
    <t>2011706</t>
  </si>
  <si>
    <t>2011707</t>
  </si>
  <si>
    <t>2011708</t>
  </si>
  <si>
    <t xml:space="preserve">      档案馆</t>
  </si>
  <si>
    <t>2011709</t>
  </si>
  <si>
    <t xml:space="preserve">      其他档案事务支出</t>
  </si>
  <si>
    <t>2011710</t>
  </si>
  <si>
    <t xml:space="preserve">    民主党派及工商联事务</t>
  </si>
  <si>
    <t>2011750</t>
  </si>
  <si>
    <t>2011799</t>
  </si>
  <si>
    <t>20123</t>
  </si>
  <si>
    <t>2012301</t>
  </si>
  <si>
    <t>2012302</t>
  </si>
  <si>
    <t>2012303</t>
  </si>
  <si>
    <t xml:space="preserve">      其他民主党派及工商联事务支出</t>
  </si>
  <si>
    <t>2012304</t>
  </si>
  <si>
    <t xml:space="preserve">    群众团体事务</t>
  </si>
  <si>
    <t>2012350</t>
  </si>
  <si>
    <t>2012399</t>
  </si>
  <si>
    <t>20124</t>
  </si>
  <si>
    <t>2012401</t>
  </si>
  <si>
    <t xml:space="preserve">      厂务公开</t>
  </si>
  <si>
    <t>2012402</t>
  </si>
  <si>
    <t xml:space="preserve">      工会疗养休养</t>
  </si>
  <si>
    <t>2012403</t>
  </si>
  <si>
    <t>2012404</t>
  </si>
  <si>
    <t xml:space="preserve">      其他群众团体事务支出</t>
  </si>
  <si>
    <t>2012450</t>
  </si>
  <si>
    <t xml:space="preserve">    党委办公厅（室）及相关机构事务</t>
  </si>
  <si>
    <t>2012499</t>
  </si>
  <si>
    <t>20126</t>
  </si>
  <si>
    <t>2012601</t>
  </si>
  <si>
    <t>2012602</t>
  </si>
  <si>
    <t xml:space="preserve">      专项业务</t>
  </si>
  <si>
    <t>2012603</t>
  </si>
  <si>
    <t>2012604</t>
  </si>
  <si>
    <t xml:space="preserve">      其他党委办公厅（室）及相关机构事务支出</t>
  </si>
  <si>
    <t>2012699</t>
  </si>
  <si>
    <t xml:space="preserve">    组织事务</t>
  </si>
  <si>
    <t>20128</t>
  </si>
  <si>
    <t>2012801</t>
  </si>
  <si>
    <t>2012802</t>
  </si>
  <si>
    <t>2012803</t>
  </si>
  <si>
    <t>2012804</t>
  </si>
  <si>
    <t xml:space="preserve">      其他组织事务支出</t>
  </si>
  <si>
    <t>2012850</t>
  </si>
  <si>
    <t xml:space="preserve">    宣传事务</t>
  </si>
  <si>
    <t>2012899</t>
  </si>
  <si>
    <t>20129</t>
  </si>
  <si>
    <t>2012901</t>
  </si>
  <si>
    <t>2012902</t>
  </si>
  <si>
    <t>2012903</t>
  </si>
  <si>
    <t xml:space="preserve">      其他宣传事务支出</t>
  </si>
  <si>
    <t>2012904</t>
  </si>
  <si>
    <t xml:space="preserve">    统战事务</t>
  </si>
  <si>
    <t>2012905</t>
  </si>
  <si>
    <t>2012950</t>
  </si>
  <si>
    <t>2012999</t>
  </si>
  <si>
    <t>20131</t>
  </si>
  <si>
    <t>2013101</t>
  </si>
  <si>
    <t xml:space="preserve">      其他统战事务支出</t>
  </si>
  <si>
    <t>2013102</t>
  </si>
  <si>
    <t xml:space="preserve">    其他一般公共服务支出(款)</t>
  </si>
  <si>
    <t>2013103</t>
  </si>
  <si>
    <t xml:space="preserve">      国家赔偿费用支出</t>
  </si>
  <si>
    <t>2013105</t>
  </si>
  <si>
    <t xml:space="preserve">      其他一般公共服务支出(项)</t>
  </si>
  <si>
    <t>2013150</t>
  </si>
  <si>
    <t xml:space="preserve">  公共安全支出</t>
  </si>
  <si>
    <t>2013199</t>
  </si>
  <si>
    <t xml:space="preserve">    公安</t>
  </si>
  <si>
    <t>20132</t>
  </si>
  <si>
    <t>2013201</t>
  </si>
  <si>
    <t>2013202</t>
  </si>
  <si>
    <t>2013203</t>
  </si>
  <si>
    <t xml:space="preserve">      治安管理</t>
  </si>
  <si>
    <t>2013250</t>
  </si>
  <si>
    <t xml:space="preserve">      国内安全保卫</t>
  </si>
  <si>
    <t>2013299</t>
  </si>
  <si>
    <t xml:space="preserve">      刑事侦查</t>
  </si>
  <si>
    <t>20133</t>
  </si>
  <si>
    <t xml:space="preserve">      经济犯罪侦查</t>
  </si>
  <si>
    <t>2013301</t>
  </si>
  <si>
    <t xml:space="preserve">      出入境管理</t>
  </si>
  <si>
    <t>2013302</t>
  </si>
  <si>
    <t xml:space="preserve">      行动技术管理</t>
  </si>
  <si>
    <t>2013303</t>
  </si>
  <si>
    <t xml:space="preserve">      防范和处理邪教犯罪</t>
  </si>
  <si>
    <t>2013350</t>
  </si>
  <si>
    <t xml:space="preserve">      禁毒管理</t>
  </si>
  <si>
    <t>2013399</t>
  </si>
  <si>
    <t xml:space="preserve">      道路交通管理</t>
  </si>
  <si>
    <t>20134</t>
  </si>
  <si>
    <t xml:space="preserve">      网络侦控管理</t>
  </si>
  <si>
    <t>2013401</t>
  </si>
  <si>
    <t xml:space="preserve">      反恐怖</t>
  </si>
  <si>
    <t>2013402</t>
  </si>
  <si>
    <t xml:space="preserve">      居民身份证管理</t>
  </si>
  <si>
    <t>2013403</t>
  </si>
  <si>
    <t xml:space="preserve">      网络运行及维护</t>
  </si>
  <si>
    <t>2013450</t>
  </si>
  <si>
    <t xml:space="preserve">      拘押收教场所管理</t>
  </si>
  <si>
    <t>2013499</t>
  </si>
  <si>
    <t xml:space="preserve">      警犬繁育及训养</t>
  </si>
  <si>
    <t>20136</t>
  </si>
  <si>
    <t>2013601</t>
  </si>
  <si>
    <t>2013602</t>
  </si>
  <si>
    <t xml:space="preserve">      其他公安支出</t>
  </si>
  <si>
    <t>2013603</t>
  </si>
  <si>
    <t xml:space="preserve">    国家安全</t>
  </si>
  <si>
    <t>2013650</t>
  </si>
  <si>
    <t>2013699</t>
  </si>
  <si>
    <t>20199</t>
  </si>
  <si>
    <t>2019901</t>
  </si>
  <si>
    <t xml:space="preserve">      安全业务</t>
  </si>
  <si>
    <t>2019999</t>
  </si>
  <si>
    <t>204</t>
  </si>
  <si>
    <t xml:space="preserve">      其他国家安全支出</t>
  </si>
  <si>
    <t>20402</t>
  </si>
  <si>
    <t xml:space="preserve">    检察</t>
  </si>
  <si>
    <t>2040201</t>
  </si>
  <si>
    <t>2040202</t>
  </si>
  <si>
    <t>2040203</t>
  </si>
  <si>
    <t>2040204</t>
  </si>
  <si>
    <t xml:space="preserve">      查办和预防职务犯罪</t>
  </si>
  <si>
    <t>2040205</t>
  </si>
  <si>
    <t xml:space="preserve">      公诉和审判监督</t>
  </si>
  <si>
    <t>2040206</t>
  </si>
  <si>
    <t xml:space="preserve">      侦查监督</t>
  </si>
  <si>
    <t>2040207</t>
  </si>
  <si>
    <t xml:space="preserve">      执行监督</t>
  </si>
  <si>
    <t>2040208</t>
  </si>
  <si>
    <t xml:space="preserve">      控告申诉</t>
  </si>
  <si>
    <t>2040209</t>
  </si>
  <si>
    <t xml:space="preserve">      “两房”建设</t>
  </si>
  <si>
    <t>2040210</t>
  </si>
  <si>
    <t>2040211</t>
  </si>
  <si>
    <t xml:space="preserve">      其他检察支出</t>
  </si>
  <si>
    <t>2040212</t>
  </si>
  <si>
    <t xml:space="preserve">    法院</t>
  </si>
  <si>
    <t>2040213</t>
  </si>
  <si>
    <t>2040214</t>
  </si>
  <si>
    <t>2040215</t>
  </si>
  <si>
    <t>2040216</t>
  </si>
  <si>
    <t xml:space="preserve">      案件审判</t>
  </si>
  <si>
    <t>2040217</t>
  </si>
  <si>
    <t xml:space="preserve">      案件执行</t>
  </si>
  <si>
    <t>2040218</t>
  </si>
  <si>
    <t xml:space="preserve">      “两庭”建设</t>
  </si>
  <si>
    <t>2040219</t>
  </si>
  <si>
    <t>2040250</t>
  </si>
  <si>
    <t xml:space="preserve">      其他法院支出</t>
  </si>
  <si>
    <t>2040299</t>
  </si>
  <si>
    <t xml:space="preserve">    司法</t>
  </si>
  <si>
    <t>20403</t>
  </si>
  <si>
    <t>2040301</t>
  </si>
  <si>
    <t>2040302</t>
  </si>
  <si>
    <t>2040303</t>
  </si>
  <si>
    <t xml:space="preserve">      基层司法业务</t>
  </si>
  <si>
    <t>2040304</t>
  </si>
  <si>
    <t xml:space="preserve">      普法宣传</t>
  </si>
  <si>
    <t>2040350</t>
  </si>
  <si>
    <t xml:space="preserve">      律师公证管理</t>
  </si>
  <si>
    <t>2040399</t>
  </si>
  <si>
    <t xml:space="preserve">      法律援助</t>
  </si>
  <si>
    <t>20404</t>
  </si>
  <si>
    <t xml:space="preserve">      社区矫正</t>
  </si>
  <si>
    <t>2040401</t>
  </si>
  <si>
    <t xml:space="preserve">      司法统一考试</t>
  </si>
  <si>
    <t>2040402</t>
  </si>
  <si>
    <t xml:space="preserve">      仲裁</t>
  </si>
  <si>
    <t>2040403</t>
  </si>
  <si>
    <t>2040404</t>
  </si>
  <si>
    <t xml:space="preserve">      其他司法支出</t>
  </si>
  <si>
    <t>2040405</t>
  </si>
  <si>
    <t xml:space="preserve">    其他公共安全支出（款）</t>
  </si>
  <si>
    <t>2040406</t>
  </si>
  <si>
    <t xml:space="preserve">      其他公共安全支出(项)</t>
  </si>
  <si>
    <t>2040407</t>
  </si>
  <si>
    <t xml:space="preserve">      其他消防</t>
  </si>
  <si>
    <t>2040408</t>
  </si>
  <si>
    <t xml:space="preserve">  教育支出</t>
  </si>
  <si>
    <t>2040409</t>
  </si>
  <si>
    <t xml:space="preserve">    教育管理事务</t>
  </si>
  <si>
    <t>2040450</t>
  </si>
  <si>
    <t>2040499</t>
  </si>
  <si>
    <t>20405</t>
  </si>
  <si>
    <t>2040501</t>
  </si>
  <si>
    <t xml:space="preserve">      其他教育管理事务支出</t>
  </si>
  <si>
    <t>2040502</t>
  </si>
  <si>
    <t xml:space="preserve">    普通教育</t>
  </si>
  <si>
    <t>2040503</t>
  </si>
  <si>
    <t xml:space="preserve">      学前教育</t>
  </si>
  <si>
    <t>2040504</t>
  </si>
  <si>
    <t xml:space="preserve">      小学教育</t>
  </si>
  <si>
    <t>2040505</t>
  </si>
  <si>
    <t xml:space="preserve">      初中教育</t>
  </si>
  <si>
    <t>2040506</t>
  </si>
  <si>
    <t xml:space="preserve">      高中教育</t>
  </si>
  <si>
    <t>2040550</t>
  </si>
  <si>
    <t xml:space="preserve">      高等教育</t>
  </si>
  <si>
    <t>2040599</t>
  </si>
  <si>
    <t xml:space="preserve">      化解农村义务教育债务支出</t>
  </si>
  <si>
    <t>20406</t>
  </si>
  <si>
    <t xml:space="preserve">      化解普通高中债务支出</t>
  </si>
  <si>
    <t>2040601</t>
  </si>
  <si>
    <t xml:space="preserve">      其他普通教育支出</t>
  </si>
  <si>
    <t>2040602</t>
  </si>
  <si>
    <t xml:space="preserve">    职业教育</t>
  </si>
  <si>
    <t>2040603</t>
  </si>
  <si>
    <t xml:space="preserve">      初等职业教育</t>
  </si>
  <si>
    <t>2040604</t>
  </si>
  <si>
    <t xml:space="preserve">      中专教育</t>
  </si>
  <si>
    <t>2040605</t>
  </si>
  <si>
    <t xml:space="preserve">      技校教育</t>
  </si>
  <si>
    <t>2040606</t>
  </si>
  <si>
    <t xml:space="preserve">      职业高中教育</t>
  </si>
  <si>
    <t>2040607</t>
  </si>
  <si>
    <t xml:space="preserve">      高等职业教育</t>
  </si>
  <si>
    <t xml:space="preserve">      其他职业教育支出</t>
  </si>
  <si>
    <t>2040608</t>
  </si>
  <si>
    <t xml:space="preserve">    成人教育</t>
  </si>
  <si>
    <t>2040609</t>
  </si>
  <si>
    <t xml:space="preserve">      成人初等教育</t>
  </si>
  <si>
    <t>2040650</t>
  </si>
  <si>
    <t xml:space="preserve">      成人中等教育</t>
  </si>
  <si>
    <t>2040699</t>
  </si>
  <si>
    <t xml:space="preserve">      成人高等教育</t>
  </si>
  <si>
    <t>20407</t>
  </si>
  <si>
    <t xml:space="preserve">      成人广播电视教育</t>
  </si>
  <si>
    <t>2040701</t>
  </si>
  <si>
    <t xml:space="preserve">      其他成人教育支出</t>
  </si>
  <si>
    <t>2040702</t>
  </si>
  <si>
    <t xml:space="preserve">    广播电视教育</t>
  </si>
  <si>
    <t>2040703</t>
  </si>
  <si>
    <t xml:space="preserve">      广播电视学校</t>
  </si>
  <si>
    <t>2040704</t>
  </si>
  <si>
    <t xml:space="preserve">      教育电视台</t>
  </si>
  <si>
    <t>2040705</t>
  </si>
  <si>
    <t xml:space="preserve">      其他广播电视教育支出</t>
  </si>
  <si>
    <t>2040706</t>
  </si>
  <si>
    <t xml:space="preserve">    留学教育</t>
  </si>
  <si>
    <t>2040750</t>
  </si>
  <si>
    <t xml:space="preserve">      出国留学教育</t>
  </si>
  <si>
    <t>2040799</t>
  </si>
  <si>
    <t xml:space="preserve">      来华留学教育</t>
  </si>
  <si>
    <t>20408</t>
  </si>
  <si>
    <t xml:space="preserve">      其他留学教育支出</t>
  </si>
  <si>
    <t>2040801</t>
  </si>
  <si>
    <t xml:space="preserve">    特殊教育</t>
  </si>
  <si>
    <t>2040802</t>
  </si>
  <si>
    <t xml:space="preserve">      特殊学校教育</t>
  </si>
  <si>
    <t>2040803</t>
  </si>
  <si>
    <t xml:space="preserve">      工读学校教育</t>
  </si>
  <si>
    <t>2040804</t>
  </si>
  <si>
    <t xml:space="preserve">      其他特殊教育支出</t>
  </si>
  <si>
    <t>2040805</t>
  </si>
  <si>
    <t xml:space="preserve">    进修及培训</t>
  </si>
  <si>
    <t>2040806</t>
  </si>
  <si>
    <t xml:space="preserve">      教师进修</t>
  </si>
  <si>
    <t>2040850</t>
  </si>
  <si>
    <t xml:space="preserve">      干部教育</t>
  </si>
  <si>
    <t>2040899</t>
  </si>
  <si>
    <t xml:space="preserve">      培训支出</t>
  </si>
  <si>
    <t>20409</t>
  </si>
  <si>
    <t xml:space="preserve">      退役士兵能力提升</t>
  </si>
  <si>
    <t>2040901</t>
  </si>
  <si>
    <t xml:space="preserve">      其他进修及培训</t>
  </si>
  <si>
    <t>2040902</t>
  </si>
  <si>
    <t xml:space="preserve">    教育费附加安排的支出</t>
  </si>
  <si>
    <t>2040903</t>
  </si>
  <si>
    <t xml:space="preserve">      农村中小学校舍建设</t>
  </si>
  <si>
    <t>2040904</t>
  </si>
  <si>
    <t xml:space="preserve">      农村中小学教学设施</t>
  </si>
  <si>
    <t>2040905</t>
  </si>
  <si>
    <t xml:space="preserve">      城市中小学校舍建设</t>
  </si>
  <si>
    <t>2040950</t>
  </si>
  <si>
    <t xml:space="preserve">      城市中小学教学设施</t>
  </si>
  <si>
    <t>2040999</t>
  </si>
  <si>
    <t xml:space="preserve">      中等职业学校教学设施</t>
  </si>
  <si>
    <t>20410</t>
  </si>
  <si>
    <t xml:space="preserve">      其他教育费附加安排的支出</t>
  </si>
  <si>
    <t>2041001</t>
  </si>
  <si>
    <t xml:space="preserve">    其他教育支出（款）</t>
  </si>
  <si>
    <t>2041002</t>
  </si>
  <si>
    <t xml:space="preserve">      其他教育支出(项)</t>
  </si>
  <si>
    <t>2041003</t>
  </si>
  <si>
    <t xml:space="preserve">  科学技术支出</t>
  </si>
  <si>
    <t>2041004</t>
  </si>
  <si>
    <t xml:space="preserve">    科学技术管理事务</t>
  </si>
  <si>
    <t>2041005</t>
  </si>
  <si>
    <t>2041006</t>
  </si>
  <si>
    <t>2041099</t>
  </si>
  <si>
    <t>20499</t>
  </si>
  <si>
    <t xml:space="preserve">      其他科学技术管理事务支出</t>
  </si>
  <si>
    <t>2049901</t>
  </si>
  <si>
    <t xml:space="preserve">    技术研究与开发</t>
  </si>
  <si>
    <t>2049902</t>
  </si>
  <si>
    <t xml:space="preserve">      机构运行</t>
  </si>
  <si>
    <t>205</t>
  </si>
  <si>
    <t xml:space="preserve">      应用技术研究与开发</t>
  </si>
  <si>
    <t>20501</t>
  </si>
  <si>
    <t xml:space="preserve">      产业技术研究与开发</t>
  </si>
  <si>
    <t>2050101</t>
  </si>
  <si>
    <t xml:space="preserve">      科技成果转化与扩散</t>
  </si>
  <si>
    <t>2050102</t>
  </si>
  <si>
    <t xml:space="preserve">      其他技术研究与开发支出</t>
  </si>
  <si>
    <t>2050103</t>
  </si>
  <si>
    <t xml:space="preserve">    科技条件与服务</t>
  </si>
  <si>
    <t>2050199</t>
  </si>
  <si>
    <t>20502</t>
  </si>
  <si>
    <t xml:space="preserve">      技术创新服务体系</t>
  </si>
  <si>
    <t>2050201</t>
  </si>
  <si>
    <t xml:space="preserve">      科技条件专项</t>
  </si>
  <si>
    <t>2050202</t>
  </si>
  <si>
    <t xml:space="preserve">      其他科技条件与服务支出</t>
  </si>
  <si>
    <t>2050203</t>
  </si>
  <si>
    <t xml:space="preserve">    科学技术普及</t>
  </si>
  <si>
    <t>2050204</t>
  </si>
  <si>
    <t>2050205</t>
  </si>
  <si>
    <t xml:space="preserve">      科普活动</t>
  </si>
  <si>
    <t>2050206</t>
  </si>
  <si>
    <t xml:space="preserve">      青少年科技活动</t>
  </si>
  <si>
    <t>2050207</t>
  </si>
  <si>
    <t xml:space="preserve">      学术交流活动</t>
  </si>
  <si>
    <t>2050299</t>
  </si>
  <si>
    <t xml:space="preserve">      科技馆站</t>
  </si>
  <si>
    <t>20503</t>
  </si>
  <si>
    <t xml:space="preserve">      其他科学技术普及支出</t>
  </si>
  <si>
    <t>2050301</t>
  </si>
  <si>
    <t xml:space="preserve">    其他科学技术支出</t>
  </si>
  <si>
    <t>2050302</t>
  </si>
  <si>
    <t xml:space="preserve">      其他科学技术支出</t>
  </si>
  <si>
    <t>2050303</t>
  </si>
  <si>
    <t xml:space="preserve">  文化体育与传媒支出</t>
  </si>
  <si>
    <t>2050304</t>
  </si>
  <si>
    <t xml:space="preserve">    文化</t>
  </si>
  <si>
    <t>2050305</t>
  </si>
  <si>
    <t>2050399</t>
  </si>
  <si>
    <t>20504</t>
  </si>
  <si>
    <t>2050401</t>
  </si>
  <si>
    <t xml:space="preserve">      图书馆</t>
  </si>
  <si>
    <t>2050402</t>
  </si>
  <si>
    <t xml:space="preserve">      文化展示及纪念机构</t>
  </si>
  <si>
    <t>2050403</t>
  </si>
  <si>
    <t xml:space="preserve">      艺术表演场所</t>
  </si>
  <si>
    <t>2050404</t>
  </si>
  <si>
    <t xml:space="preserve">      艺术表演团体</t>
  </si>
  <si>
    <t>2050499</t>
  </si>
  <si>
    <t xml:space="preserve">      文化活动</t>
  </si>
  <si>
    <t>20505</t>
  </si>
  <si>
    <t xml:space="preserve">      群众文化</t>
  </si>
  <si>
    <t>2050501</t>
  </si>
  <si>
    <t xml:space="preserve">      文化交流与合作</t>
  </si>
  <si>
    <t>2050502</t>
  </si>
  <si>
    <t xml:space="preserve">      文化创作与保护</t>
  </si>
  <si>
    <t>2050599</t>
  </si>
  <si>
    <t xml:space="preserve">      文化市场管理</t>
  </si>
  <si>
    <t>20506</t>
  </si>
  <si>
    <t xml:space="preserve">      其他文化支出</t>
  </si>
  <si>
    <t>2050601</t>
  </si>
  <si>
    <t xml:space="preserve">    文物</t>
  </si>
  <si>
    <t>2050602</t>
  </si>
  <si>
    <t>2050699</t>
  </si>
  <si>
    <t>20507</t>
  </si>
  <si>
    <t>2050701</t>
  </si>
  <si>
    <t xml:space="preserve">      文物保护</t>
  </si>
  <si>
    <t>2050702</t>
  </si>
  <si>
    <t xml:space="preserve">      博物馆</t>
  </si>
  <si>
    <t>2050799</t>
  </si>
  <si>
    <t xml:space="preserve">      历史名城与古迹</t>
  </si>
  <si>
    <t>20508</t>
  </si>
  <si>
    <t xml:space="preserve">      其他文物支出</t>
  </si>
  <si>
    <t>2050801</t>
  </si>
  <si>
    <t xml:space="preserve">    体育</t>
  </si>
  <si>
    <t>2050802</t>
  </si>
  <si>
    <t>2050803</t>
  </si>
  <si>
    <t>2050804</t>
  </si>
  <si>
    <t>2050899</t>
  </si>
  <si>
    <t xml:space="preserve">      运动项目管理</t>
  </si>
  <si>
    <t>20509</t>
  </si>
  <si>
    <t xml:space="preserve">      体育竞赛</t>
  </si>
  <si>
    <t>2050901</t>
  </si>
  <si>
    <t xml:space="preserve">      体育训练</t>
  </si>
  <si>
    <t>2050902</t>
  </si>
  <si>
    <t xml:space="preserve">      体育场馆</t>
  </si>
  <si>
    <t>2050903</t>
  </si>
  <si>
    <t xml:space="preserve">      群众体育</t>
  </si>
  <si>
    <t>2050904</t>
  </si>
  <si>
    <t xml:space="preserve">      体育交流与合作</t>
  </si>
  <si>
    <t>2050905</t>
  </si>
  <si>
    <t xml:space="preserve">      其他体育支出</t>
  </si>
  <si>
    <t>2050999</t>
  </si>
  <si>
    <t xml:space="preserve">    新闻出版广播影视</t>
  </si>
  <si>
    <t>20599</t>
  </si>
  <si>
    <t>2059999</t>
  </si>
  <si>
    <t>206</t>
  </si>
  <si>
    <t>20601</t>
  </si>
  <si>
    <t xml:space="preserve">      广播</t>
  </si>
  <si>
    <t>2060101</t>
  </si>
  <si>
    <t xml:space="preserve">      电视</t>
  </si>
  <si>
    <t>2060102</t>
  </si>
  <si>
    <t xml:space="preserve">      电影</t>
  </si>
  <si>
    <t>2060103</t>
  </si>
  <si>
    <t xml:space="preserve">      出版发行</t>
  </si>
  <si>
    <t>2060199</t>
  </si>
  <si>
    <t xml:space="preserve">      版权管理</t>
  </si>
  <si>
    <t>20602</t>
  </si>
  <si>
    <t xml:space="preserve">      其他广播影视支出</t>
  </si>
  <si>
    <t>2060201</t>
  </si>
  <si>
    <t xml:space="preserve">    新闻出版</t>
  </si>
  <si>
    <t>2060202</t>
  </si>
  <si>
    <t>2060203</t>
  </si>
  <si>
    <t>2060204</t>
  </si>
  <si>
    <t>2060205</t>
  </si>
  <si>
    <t xml:space="preserve">      新闻通讯</t>
  </si>
  <si>
    <t>2060206</t>
  </si>
  <si>
    <t xml:space="preserve">      出版市场管理</t>
  </si>
  <si>
    <t>2060207</t>
  </si>
  <si>
    <t xml:space="preserve">      其他新闻出版支出</t>
  </si>
  <si>
    <t>2060299</t>
  </si>
  <si>
    <t xml:space="preserve">    其他文化体育与传媒支出(款)</t>
  </si>
  <si>
    <t>20603</t>
  </si>
  <si>
    <t xml:space="preserve">      宣传文化发展专项支出</t>
  </si>
  <si>
    <t>2060301</t>
  </si>
  <si>
    <t xml:space="preserve">      文化产业发展专项支出</t>
  </si>
  <si>
    <t>2060302</t>
  </si>
  <si>
    <t xml:space="preserve">      其他文化体育与传媒支出(项)</t>
  </si>
  <si>
    <t>2060303</t>
  </si>
  <si>
    <t xml:space="preserve">  社会保障和就业支出</t>
  </si>
  <si>
    <t>2060304</t>
  </si>
  <si>
    <t xml:space="preserve">    人力资源和社会保障管理事务</t>
  </si>
  <si>
    <t>2060399</t>
  </si>
  <si>
    <t>20604</t>
  </si>
  <si>
    <t>2060401</t>
  </si>
  <si>
    <t>2060402</t>
  </si>
  <si>
    <t xml:space="preserve">      综合业务管理</t>
  </si>
  <si>
    <t>2060403</t>
  </si>
  <si>
    <t xml:space="preserve">      劳动保障监察</t>
  </si>
  <si>
    <t>2060404</t>
  </si>
  <si>
    <t xml:space="preserve">      就业管理事务</t>
  </si>
  <si>
    <t>2060499</t>
  </si>
  <si>
    <t xml:space="preserve">      社会保险业务管理事务</t>
  </si>
  <si>
    <t>20605</t>
  </si>
  <si>
    <t>2060501</t>
  </si>
  <si>
    <t xml:space="preserve">      社会保险经办机构</t>
  </si>
  <si>
    <t>2060502</t>
  </si>
  <si>
    <t xml:space="preserve">      劳动关系和维权</t>
  </si>
  <si>
    <t>2060503</t>
  </si>
  <si>
    <t xml:space="preserve">      公共就业服务和职业技能鉴定机构</t>
  </si>
  <si>
    <t>2060599</t>
  </si>
  <si>
    <t xml:space="preserve">      劳动人事争议调节仲裁</t>
  </si>
  <si>
    <t>20606</t>
  </si>
  <si>
    <t xml:space="preserve">      其他人力资源和社会保障管理事务支出</t>
  </si>
  <si>
    <t>2060601</t>
  </si>
  <si>
    <t xml:space="preserve">    民政管理事务</t>
  </si>
  <si>
    <t>2060602</t>
  </si>
  <si>
    <t>2060603</t>
  </si>
  <si>
    <t>2060699</t>
  </si>
  <si>
    <t>20607</t>
  </si>
  <si>
    <t xml:space="preserve">      拥军优属</t>
  </si>
  <si>
    <t>2060701</t>
  </si>
  <si>
    <t xml:space="preserve">      老龄事务</t>
  </si>
  <si>
    <t>2060702</t>
  </si>
  <si>
    <t xml:space="preserve">      民间组织管理</t>
  </si>
  <si>
    <t>2060703</t>
  </si>
  <si>
    <t xml:space="preserve">      行政区划和地名管理</t>
  </si>
  <si>
    <t>2060704</t>
  </si>
  <si>
    <t xml:space="preserve">      基层政权和社区建设</t>
  </si>
  <si>
    <t>2060705</t>
  </si>
  <si>
    <t xml:space="preserve">      部队供应</t>
  </si>
  <si>
    <t>2060799</t>
  </si>
  <si>
    <t xml:space="preserve">      其他民政管理事务支出</t>
  </si>
  <si>
    <t>2069999</t>
  </si>
  <si>
    <t xml:space="preserve">    行政事业单位离退休</t>
  </si>
  <si>
    <t>207</t>
  </si>
  <si>
    <t xml:space="preserve">      归口管理的行政单位离退休</t>
  </si>
  <si>
    <t>20701</t>
  </si>
  <si>
    <t xml:space="preserve">      事业单位离退休</t>
  </si>
  <si>
    <t>2070101</t>
  </si>
  <si>
    <t xml:space="preserve">      机关事业单位基本养老保险缴费支出</t>
  </si>
  <si>
    <t>2070102</t>
  </si>
  <si>
    <t xml:space="preserve">      机关事业单位职业年金缴费支出</t>
  </si>
  <si>
    <t>2070103</t>
  </si>
  <si>
    <t xml:space="preserve">      对机关事业单位基本养老保险基金的补助</t>
  </si>
  <si>
    <t xml:space="preserve">      其他行政事业单位离退休支出</t>
  </si>
  <si>
    <t>2070104</t>
  </si>
  <si>
    <t xml:space="preserve">    企业改革补助</t>
  </si>
  <si>
    <t>2070105</t>
  </si>
  <si>
    <t xml:space="preserve">      企业关闭破产补助</t>
  </si>
  <si>
    <t>2070106</t>
  </si>
  <si>
    <t xml:space="preserve">      厂办大集体改革补助</t>
  </si>
  <si>
    <t>2070107</t>
  </si>
  <si>
    <t xml:space="preserve">      其他企业改革发展补助</t>
  </si>
  <si>
    <t>2070108</t>
  </si>
  <si>
    <t xml:space="preserve">    就业补助</t>
  </si>
  <si>
    <t>2070109</t>
  </si>
  <si>
    <t xml:space="preserve">      就业创业服务补贴</t>
  </si>
  <si>
    <t>2070110</t>
  </si>
  <si>
    <t xml:space="preserve">      职业培训补贴</t>
  </si>
  <si>
    <t>2070111</t>
  </si>
  <si>
    <t xml:space="preserve">      社会保险补贴</t>
  </si>
  <si>
    <t>2070112</t>
  </si>
  <si>
    <t xml:space="preserve">      公益性岗位补贴</t>
  </si>
  <si>
    <t>2070199</t>
  </si>
  <si>
    <t xml:space="preserve">      职业技能鉴定补贴</t>
  </si>
  <si>
    <t>20702</t>
  </si>
  <si>
    <t xml:space="preserve">      特定就业政策支出</t>
  </si>
  <si>
    <t>2070201</t>
  </si>
  <si>
    <t xml:space="preserve">      就业见习补贴</t>
  </si>
  <si>
    <t>2070202</t>
  </si>
  <si>
    <t xml:space="preserve">      高技能人才培养补助</t>
  </si>
  <si>
    <t>2070203</t>
  </si>
  <si>
    <t xml:space="preserve">      其他就业补助支出</t>
  </si>
  <si>
    <t>2070204</t>
  </si>
  <si>
    <t xml:space="preserve">    抚恤</t>
  </si>
  <si>
    <t>2070205</t>
  </si>
  <si>
    <t xml:space="preserve">      死亡抚恤</t>
  </si>
  <si>
    <t>2070206</t>
  </si>
  <si>
    <t xml:space="preserve">      伤残抚恤</t>
  </si>
  <si>
    <t>2070299</t>
  </si>
  <si>
    <t xml:space="preserve">      在乡复员、退伍军人生活补助</t>
  </si>
  <si>
    <t>20703</t>
  </si>
  <si>
    <t xml:space="preserve">      优抚事业单位支出</t>
  </si>
  <si>
    <t>2070301</t>
  </si>
  <si>
    <t xml:space="preserve">      义务兵优待</t>
  </si>
  <si>
    <t>2070302</t>
  </si>
  <si>
    <t xml:space="preserve">      农村籍退役士兵老年生活补助</t>
  </si>
  <si>
    <t>2070303</t>
  </si>
  <si>
    <t xml:space="preserve">      其他优抚支出</t>
  </si>
  <si>
    <t>2070304</t>
  </si>
  <si>
    <t xml:space="preserve">    退役安置</t>
  </si>
  <si>
    <t>2070305</t>
  </si>
  <si>
    <t xml:space="preserve">      退伍士兵安置</t>
  </si>
  <si>
    <t>2070306</t>
  </si>
  <si>
    <t xml:space="preserve">      军队移交政府的离退休人员安置</t>
  </si>
  <si>
    <t>2070307</t>
  </si>
  <si>
    <t xml:space="preserve">      军队移交政府离退休干部管理机构</t>
  </si>
  <si>
    <t>2070308</t>
  </si>
  <si>
    <t xml:space="preserve">      退役士兵管理教育</t>
  </si>
  <si>
    <t>2070309</t>
  </si>
  <si>
    <t xml:space="preserve">      其他退役安置支出</t>
  </si>
  <si>
    <t>2070399</t>
  </si>
  <si>
    <t xml:space="preserve">    社会福利</t>
  </si>
  <si>
    <t>20704</t>
  </si>
  <si>
    <t xml:space="preserve">      儿童福利</t>
  </si>
  <si>
    <t>2070401</t>
  </si>
  <si>
    <t xml:space="preserve">      老年福利</t>
  </si>
  <si>
    <t>2070402</t>
  </si>
  <si>
    <t xml:space="preserve">      假肢矫形</t>
  </si>
  <si>
    <t>2070403</t>
  </si>
  <si>
    <t xml:space="preserve">      殡葬</t>
  </si>
  <si>
    <t>2070404</t>
  </si>
  <si>
    <t xml:space="preserve">      社会福利事业单位</t>
  </si>
  <si>
    <t>2070405</t>
  </si>
  <si>
    <t xml:space="preserve">      其他社会福利支出</t>
  </si>
  <si>
    <t>2070406</t>
  </si>
  <si>
    <t xml:space="preserve">    残疾人事业</t>
  </si>
  <si>
    <t>2070505</t>
  </si>
  <si>
    <t>2070506</t>
  </si>
  <si>
    <t>2070499</t>
  </si>
  <si>
    <t>20705</t>
  </si>
  <si>
    <t xml:space="preserve">      残疾人康复</t>
  </si>
  <si>
    <t>2070501</t>
  </si>
  <si>
    <t xml:space="preserve">      残疾人就业和扶贫</t>
  </si>
  <si>
    <t>2070502</t>
  </si>
  <si>
    <t xml:space="preserve">      残疾人体育</t>
  </si>
  <si>
    <t xml:space="preserve">      残疾人生活和护理补助</t>
  </si>
  <si>
    <t>2070503</t>
  </si>
  <si>
    <t xml:space="preserve">      其他残疾人事业支出</t>
  </si>
  <si>
    <t>2070504</t>
  </si>
  <si>
    <t xml:space="preserve">    自然灾害生活救助</t>
  </si>
  <si>
    <t>2070507</t>
  </si>
  <si>
    <t xml:space="preserve">      中央自然灾害生活补助</t>
  </si>
  <si>
    <t>2070599</t>
  </si>
  <si>
    <t xml:space="preserve">      地方自然灾害生活补助</t>
  </si>
  <si>
    <t>20799</t>
  </si>
  <si>
    <t xml:space="preserve">      自然灾害灾后重建补助</t>
  </si>
  <si>
    <t>2079902</t>
  </si>
  <si>
    <t xml:space="preserve">      其他自然灾害生活救助支出</t>
  </si>
  <si>
    <t>2079903</t>
  </si>
  <si>
    <t xml:space="preserve">    最低生活保障</t>
  </si>
  <si>
    <t>2079999</t>
  </si>
  <si>
    <t xml:space="preserve">      城市最低生活保障金支出</t>
  </si>
  <si>
    <t>208</t>
  </si>
  <si>
    <t xml:space="preserve">      农村最低生活保障金支出</t>
  </si>
  <si>
    <t>20801</t>
  </si>
  <si>
    <t xml:space="preserve">    临时救助</t>
  </si>
  <si>
    <t>2080101</t>
  </si>
  <si>
    <t xml:space="preserve">      临时救助支出</t>
  </si>
  <si>
    <t>2080102</t>
  </si>
  <si>
    <t xml:space="preserve">      流浪乞讨人员救助支出</t>
  </si>
  <si>
    <t>2080103</t>
  </si>
  <si>
    <t xml:space="preserve">    特困人员救助供养</t>
  </si>
  <si>
    <t>2080104</t>
  </si>
  <si>
    <t xml:space="preserve">      城市特困人员救助供养支出</t>
  </si>
  <si>
    <t>2080105</t>
  </si>
  <si>
    <t xml:space="preserve">      农村特困人员救助供养支出</t>
  </si>
  <si>
    <t>2080106</t>
  </si>
  <si>
    <t xml:space="preserve">    补充道路交通事故社会救助基金</t>
  </si>
  <si>
    <t>2080107</t>
  </si>
  <si>
    <t xml:space="preserve">      交强险营业税补助基金支出</t>
  </si>
  <si>
    <t>2080108</t>
  </si>
  <si>
    <t xml:space="preserve">      交强险罚款收入补助基金支出</t>
  </si>
  <si>
    <t>2080109</t>
  </si>
  <si>
    <t xml:space="preserve">    其他生活救助</t>
  </si>
  <si>
    <t>2080110</t>
  </si>
  <si>
    <t xml:space="preserve">      其他城市生活救助</t>
  </si>
  <si>
    <t>2080111</t>
  </si>
  <si>
    <t xml:space="preserve">      其他农村生活救助</t>
  </si>
  <si>
    <t>20608</t>
  </si>
  <si>
    <t xml:space="preserve">    财政对基本养老保险基金的补助</t>
  </si>
  <si>
    <t>2060801</t>
  </si>
  <si>
    <t xml:space="preserve">      财政对企业职工基本养老保险基金的补助</t>
  </si>
  <si>
    <t>20699</t>
  </si>
  <si>
    <t xml:space="preserve">      财政对城乡居民基本养老保险基金的补助</t>
  </si>
  <si>
    <t>2069901</t>
  </si>
  <si>
    <t xml:space="preserve">      财政对其他基本养老保险基金的补助</t>
  </si>
  <si>
    <t xml:space="preserve">    财政对其他社会保险基金的补助</t>
  </si>
  <si>
    <t>2060802</t>
  </si>
  <si>
    <t xml:space="preserve">      财政对失业保险基金的补助</t>
  </si>
  <si>
    <t>20609</t>
  </si>
  <si>
    <t xml:space="preserve">      财政对工伤保险基金的补助</t>
  </si>
  <si>
    <t>2060901</t>
  </si>
  <si>
    <t xml:space="preserve">      财政对生育保险基金的补助</t>
  </si>
  <si>
    <t xml:space="preserve">      财政对其他社会保险基金的补助</t>
  </si>
  <si>
    <t>2080112</t>
  </si>
  <si>
    <t xml:space="preserve">    其他社会保障和就业支出(款)</t>
  </si>
  <si>
    <t>2080199</t>
  </si>
  <si>
    <t xml:space="preserve">      其他社会保障和就业支出（项）</t>
  </si>
  <si>
    <t>20802</t>
  </si>
  <si>
    <t xml:space="preserve">  医疗卫生与计划生育支出</t>
  </si>
  <si>
    <t>2080201</t>
  </si>
  <si>
    <t xml:space="preserve">    医疗卫生与计划生育管理事务</t>
  </si>
  <si>
    <t>2080202</t>
  </si>
  <si>
    <t>2080203</t>
  </si>
  <si>
    <t xml:space="preserve">      其他医疗卫生与计划生育管理事务支出</t>
  </si>
  <si>
    <t>2080204</t>
  </si>
  <si>
    <t xml:space="preserve">    公立医院</t>
  </si>
  <si>
    <t>2080205</t>
  </si>
  <si>
    <t xml:space="preserve">      综合医院</t>
  </si>
  <si>
    <t>2080206</t>
  </si>
  <si>
    <t xml:space="preserve">      中医(民族)医院</t>
  </si>
  <si>
    <t>2080207</t>
  </si>
  <si>
    <t xml:space="preserve">      妇产医院</t>
  </si>
  <si>
    <t>2080208</t>
  </si>
  <si>
    <t xml:space="preserve">      其他公立医院支出</t>
  </si>
  <si>
    <t>2080209</t>
  </si>
  <si>
    <t xml:space="preserve">    基层医疗卫生机构</t>
  </si>
  <si>
    <t>2080299</t>
  </si>
  <si>
    <t xml:space="preserve">      城市社区卫生机构</t>
  </si>
  <si>
    <t>20803</t>
  </si>
  <si>
    <t xml:space="preserve">      乡镇卫生院</t>
  </si>
  <si>
    <t>2080301</t>
  </si>
  <si>
    <t xml:space="preserve">      其他基层医疗卫生机构支出</t>
  </si>
  <si>
    <t>2080302</t>
  </si>
  <si>
    <t xml:space="preserve">    公共卫生</t>
  </si>
  <si>
    <t>2080303</t>
  </si>
  <si>
    <t xml:space="preserve">      疾病预防控制机构</t>
  </si>
  <si>
    <t>2080304</t>
  </si>
  <si>
    <t xml:space="preserve">      卫生监督机构</t>
  </si>
  <si>
    <t>2080305</t>
  </si>
  <si>
    <t xml:space="preserve">      妇幼保健机构</t>
  </si>
  <si>
    <t>2080308</t>
  </si>
  <si>
    <t xml:space="preserve">      精神卫生机构</t>
  </si>
  <si>
    <t>2080399</t>
  </si>
  <si>
    <t xml:space="preserve">      应急救治机构</t>
  </si>
  <si>
    <t>20804</t>
  </si>
  <si>
    <t xml:space="preserve">      采供血机构</t>
  </si>
  <si>
    <t>2080402</t>
  </si>
  <si>
    <t xml:space="preserve">      其他专业公共卫生机构</t>
  </si>
  <si>
    <t>20805</t>
  </si>
  <si>
    <t xml:space="preserve">      基本公共卫生服务</t>
  </si>
  <si>
    <t>2080501</t>
  </si>
  <si>
    <t xml:space="preserve">      重大公共卫生专项</t>
  </si>
  <si>
    <t>2080502</t>
  </si>
  <si>
    <t xml:space="preserve">      突发公共卫生事件应急处理</t>
  </si>
  <si>
    <t>2080503</t>
  </si>
  <si>
    <t xml:space="preserve">      其他公共卫生支出</t>
  </si>
  <si>
    <t>2080704</t>
  </si>
  <si>
    <t xml:space="preserve">    中医药</t>
  </si>
  <si>
    <t>2080705</t>
  </si>
  <si>
    <t xml:space="preserve">      中医(民族医)药专项</t>
  </si>
  <si>
    <t>2080709</t>
  </si>
  <si>
    <t xml:space="preserve">      其他中医药支出</t>
  </si>
  <si>
    <t>2080710</t>
  </si>
  <si>
    <t xml:space="preserve">    计划生育事务</t>
  </si>
  <si>
    <t>2080711</t>
  </si>
  <si>
    <t xml:space="preserve">      计划生育机构</t>
  </si>
  <si>
    <t>2080712</t>
  </si>
  <si>
    <t xml:space="preserve">      计划生育服务</t>
  </si>
  <si>
    <t>2080713</t>
  </si>
  <si>
    <t xml:space="preserve">      其他人口与计划生育事务支出</t>
  </si>
  <si>
    <t>2080799</t>
  </si>
  <si>
    <t xml:space="preserve">    食品和药品监督管理事务</t>
  </si>
  <si>
    <t>20808</t>
  </si>
  <si>
    <t>2080801</t>
  </si>
  <si>
    <t>2080802</t>
  </si>
  <si>
    <t>2080803</t>
  </si>
  <si>
    <t xml:space="preserve">      药品事务</t>
  </si>
  <si>
    <t>2080804</t>
  </si>
  <si>
    <t xml:space="preserve">      化妆品事务</t>
  </si>
  <si>
    <t>2080805</t>
  </si>
  <si>
    <t xml:space="preserve">      医疗器械事务</t>
  </si>
  <si>
    <t>2080806</t>
  </si>
  <si>
    <t xml:space="preserve">      食品安全事务</t>
  </si>
  <si>
    <t>2080899</t>
  </si>
  <si>
    <t>20809</t>
  </si>
  <si>
    <t xml:space="preserve">      其他食品和药品监督管理事务支出</t>
  </si>
  <si>
    <t>2080504</t>
  </si>
  <si>
    <t xml:space="preserve">    行政事业单位医疗</t>
  </si>
  <si>
    <t>2080599</t>
  </si>
  <si>
    <t xml:space="preserve">      行政单位医疗</t>
  </si>
  <si>
    <t>20806</t>
  </si>
  <si>
    <t xml:space="preserve">      事业单位医疗</t>
  </si>
  <si>
    <t>2080601</t>
  </si>
  <si>
    <t xml:space="preserve">      公务员医疗补助</t>
  </si>
  <si>
    <t>2080703</t>
  </si>
  <si>
    <t xml:space="preserve">      其他医疗保障支出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</si>
  <si>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</si>
  <si>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</si>
  <si>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</si>
  <si>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财政对新型农村合作医疗保险基金的补助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</si>
  <si>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</si>
  <si>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</si>
  <si>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</si>
  <si>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</si>
  <si>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</si>
  <si>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</si>
  <si>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</si>
  <si>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优抚对象医疗救助</t>
  </si>
  <si>
    <t xml:space="preserve">      其他优抚对象医疗支出</t>
  </si>
  <si>
    <t>2080901</t>
  </si>
  <si>
    <t xml:space="preserve">    其他医疗卫生与计划生育支出</t>
  </si>
  <si>
    <t>2080902</t>
  </si>
  <si>
    <t xml:space="preserve">      其他医疗卫生与计划生育支出</t>
  </si>
  <si>
    <t>2080903</t>
  </si>
  <si>
    <t xml:space="preserve">  节能环保支出</t>
  </si>
  <si>
    <t>2080904</t>
  </si>
  <si>
    <t xml:space="preserve">    环境保护管理事务</t>
  </si>
  <si>
    <t>2080999</t>
  </si>
  <si>
    <t>20810</t>
  </si>
  <si>
    <t>2081001</t>
  </si>
  <si>
    <t>2081002</t>
  </si>
  <si>
    <t xml:space="preserve">      环境保护宣传</t>
  </si>
  <si>
    <t>2081003</t>
  </si>
  <si>
    <t xml:space="preserve">      环境保护法规、规划及标准</t>
  </si>
  <si>
    <t>2081004</t>
  </si>
  <si>
    <t xml:space="preserve">      环境国际合作及履约</t>
  </si>
  <si>
    <t>2081005</t>
  </si>
  <si>
    <t xml:space="preserve">      环境保护行政许可</t>
  </si>
  <si>
    <t>2081099</t>
  </si>
  <si>
    <t xml:space="preserve">      其他环境保护管理事务支出</t>
  </si>
  <si>
    <t>20811</t>
  </si>
  <si>
    <t xml:space="preserve">    环境监测与监察</t>
  </si>
  <si>
    <t>2081101</t>
  </si>
  <si>
    <t xml:space="preserve">      建设项目环评审查与监督</t>
  </si>
  <si>
    <t>2081102</t>
  </si>
  <si>
    <t xml:space="preserve">      核与辐射安全监督</t>
  </si>
  <si>
    <t>2081103</t>
  </si>
  <si>
    <t xml:space="preserve">      其他环境监测与监察支出</t>
  </si>
  <si>
    <t>2081104</t>
  </si>
  <si>
    <t xml:space="preserve">    污染防治</t>
  </si>
  <si>
    <t>2081105</t>
  </si>
  <si>
    <t xml:space="preserve">      大气</t>
  </si>
  <si>
    <t>2081106</t>
  </si>
  <si>
    <t xml:space="preserve">      水体</t>
  </si>
  <si>
    <t>2081199</t>
  </si>
  <si>
    <t xml:space="preserve">      噪声</t>
  </si>
  <si>
    <t>20815</t>
  </si>
  <si>
    <t xml:space="preserve">      固体废弃物与化学品</t>
  </si>
  <si>
    <t>2081501</t>
  </si>
  <si>
    <t xml:space="preserve">      放射源和放射性废物监管</t>
  </si>
  <si>
    <t>2081502</t>
  </si>
  <si>
    <t xml:space="preserve">      辐射</t>
  </si>
  <si>
    <t>2081503</t>
  </si>
  <si>
    <t xml:space="preserve">      排污费安排的支出</t>
  </si>
  <si>
    <t>2081599</t>
  </si>
  <si>
    <t xml:space="preserve">      其他污染防治支出</t>
  </si>
  <si>
    <t>20816</t>
  </si>
  <si>
    <t xml:space="preserve">    自然生态保护</t>
  </si>
  <si>
    <t>2081601</t>
  </si>
  <si>
    <t xml:space="preserve">      生态保护</t>
  </si>
  <si>
    <t>2081602</t>
  </si>
  <si>
    <t xml:space="preserve">      农村环境保护</t>
  </si>
  <si>
    <t>2081603</t>
  </si>
  <si>
    <t xml:space="preserve">      自然保护区</t>
  </si>
  <si>
    <t>2081699</t>
  </si>
  <si>
    <t xml:space="preserve">      生物及物种资源保护</t>
  </si>
  <si>
    <t>20819</t>
  </si>
  <si>
    <t xml:space="preserve">      其他自然生态保护支出</t>
  </si>
  <si>
    <t>2081901</t>
  </si>
  <si>
    <t xml:space="preserve">    天然林保护</t>
  </si>
  <si>
    <t>2081902</t>
  </si>
  <si>
    <t xml:space="preserve">      退耕现金</t>
  </si>
  <si>
    <t>20820</t>
  </si>
  <si>
    <t xml:space="preserve">      社会保险补助</t>
  </si>
  <si>
    <t>2082001</t>
  </si>
  <si>
    <t xml:space="preserve">      政策性社会性支出补助</t>
  </si>
  <si>
    <t>2082002</t>
  </si>
  <si>
    <t xml:space="preserve">      天然林保护工程建设 </t>
  </si>
  <si>
    <t>20821</t>
  </si>
  <si>
    <t xml:space="preserve">      其他天然林保护支出</t>
  </si>
  <si>
    <t>2082101</t>
  </si>
  <si>
    <t xml:space="preserve">    退耕还林</t>
  </si>
  <si>
    <t>2082102</t>
  </si>
  <si>
    <t>20824</t>
  </si>
  <si>
    <t xml:space="preserve">      退耕还林粮食折现补贴</t>
  </si>
  <si>
    <t>2082401</t>
  </si>
  <si>
    <t xml:space="preserve">      退耕还林粮食费用补贴</t>
  </si>
  <si>
    <t>2082402</t>
  </si>
  <si>
    <t xml:space="preserve">      退耕还林工程建设</t>
  </si>
  <si>
    <t>20825</t>
  </si>
  <si>
    <t xml:space="preserve">      其他退耕还林支出</t>
  </si>
  <si>
    <t>2082501</t>
  </si>
  <si>
    <t xml:space="preserve">    能源节约利用（款）</t>
  </si>
  <si>
    <t>2082502</t>
  </si>
  <si>
    <t xml:space="preserve">      能源节能利用（项）</t>
  </si>
  <si>
    <t>20899</t>
  </si>
  <si>
    <t xml:space="preserve">    污染减排</t>
  </si>
  <si>
    <t>2089901</t>
  </si>
  <si>
    <t xml:space="preserve">       环境监测与信息</t>
  </si>
  <si>
    <t>210</t>
  </si>
  <si>
    <t xml:space="preserve">       环境执法监察</t>
  </si>
  <si>
    <t>21001</t>
  </si>
  <si>
    <t xml:space="preserve">       减排专项支出</t>
  </si>
  <si>
    <t>2100101</t>
  </si>
  <si>
    <t xml:space="preserve">       清洁生产专项支出</t>
  </si>
  <si>
    <t>2100102</t>
  </si>
  <si>
    <t xml:space="preserve">       其他污染减排支出</t>
  </si>
  <si>
    <t>2100103</t>
  </si>
  <si>
    <t xml:space="preserve">    其他节能环保支出（款）</t>
  </si>
  <si>
    <t>2100199</t>
  </si>
  <si>
    <t xml:space="preserve">      其他节能环保支出（项）</t>
  </si>
  <si>
    <t>21002</t>
  </si>
  <si>
    <t xml:space="preserve">  城乡社区支出</t>
  </si>
  <si>
    <t>2100201</t>
  </si>
  <si>
    <t xml:space="preserve">    城乡社区管理事务</t>
  </si>
  <si>
    <t>2100202</t>
  </si>
  <si>
    <t>2100203</t>
  </si>
  <si>
    <t>2100204</t>
  </si>
  <si>
    <t>2100205</t>
  </si>
  <si>
    <t xml:space="preserve">      城管执法</t>
  </si>
  <si>
    <t>2100206</t>
  </si>
  <si>
    <t xml:space="preserve">      工程建设标准规范编制与监管</t>
  </si>
  <si>
    <t>2100207</t>
  </si>
  <si>
    <t xml:space="preserve">      工程建设管理</t>
  </si>
  <si>
    <t>2100208</t>
  </si>
  <si>
    <t xml:space="preserve">      市政公用行业市场监管</t>
  </si>
  <si>
    <t>2100209</t>
  </si>
  <si>
    <t xml:space="preserve">      国家重点风景区规划与保护</t>
  </si>
  <si>
    <t>2100210</t>
  </si>
  <si>
    <t xml:space="preserve">      住宅建设与房地产市场监管</t>
  </si>
  <si>
    <t>2100211</t>
  </si>
  <si>
    <t xml:space="preserve">      执业资格注册、资质审查</t>
  </si>
  <si>
    <t>2100299</t>
  </si>
  <si>
    <t xml:space="preserve">      其他城乡社区管理事务支出</t>
  </si>
  <si>
    <t>21003</t>
  </si>
  <si>
    <t xml:space="preserve">    城乡社区规划与管理（款）</t>
  </si>
  <si>
    <t>2100301</t>
  </si>
  <si>
    <t xml:space="preserve">      城乡社区规划与管理（项）</t>
  </si>
  <si>
    <t>2100302</t>
  </si>
  <si>
    <t xml:space="preserve">    城乡社区公共设施</t>
  </si>
  <si>
    <t>2100399</t>
  </si>
  <si>
    <t xml:space="preserve">      小城镇基础设施建设</t>
  </si>
  <si>
    <t>21004</t>
  </si>
  <si>
    <t xml:space="preserve">      其他城乡社区公共设施支出</t>
  </si>
  <si>
    <t>2100401</t>
  </si>
  <si>
    <t xml:space="preserve">    城乡社区环境卫生（款）</t>
  </si>
  <si>
    <t>2100402</t>
  </si>
  <si>
    <t xml:space="preserve">      城乡社区环境卫生（项）</t>
  </si>
  <si>
    <t>2100403</t>
  </si>
  <si>
    <t xml:space="preserve">    建设市场管理与监督（款）</t>
  </si>
  <si>
    <t>2100404</t>
  </si>
  <si>
    <t xml:space="preserve">      建设市场管理与监督（项）</t>
  </si>
  <si>
    <t>2100405</t>
  </si>
  <si>
    <t xml:space="preserve">    其他城乡社区支出（款）</t>
  </si>
  <si>
    <t>2100406</t>
  </si>
  <si>
    <t xml:space="preserve">      其他城乡社区支出（项）</t>
  </si>
  <si>
    <t>2100407</t>
  </si>
  <si>
    <t xml:space="preserve">  农林水支出</t>
  </si>
  <si>
    <t>2100408</t>
  </si>
  <si>
    <t xml:space="preserve">    农业</t>
  </si>
  <si>
    <t>2100409</t>
  </si>
  <si>
    <t>2100410</t>
  </si>
  <si>
    <t>2100499</t>
  </si>
  <si>
    <t>21005</t>
  </si>
  <si>
    <t>2100501</t>
  </si>
  <si>
    <t xml:space="preserve">      农垦运行</t>
  </si>
  <si>
    <t>2100502</t>
  </si>
  <si>
    <t xml:space="preserve">      科技转化与推广服务</t>
  </si>
  <si>
    <t>2100503</t>
  </si>
  <si>
    <t xml:space="preserve">      病虫害控制</t>
  </si>
  <si>
    <t>2100504</t>
  </si>
  <si>
    <t xml:space="preserve">      农产品质量安全</t>
  </si>
  <si>
    <t>2100506</t>
  </si>
  <si>
    <t xml:space="preserve">      执法监管</t>
  </si>
  <si>
    <t>2100508</t>
  </si>
  <si>
    <t xml:space="preserve">      统计监测与信息服务</t>
  </si>
  <si>
    <t>2100509</t>
  </si>
  <si>
    <t xml:space="preserve">      农业行业业务管理</t>
  </si>
  <si>
    <t>2100510</t>
  </si>
  <si>
    <t xml:space="preserve">      对外交流与合作</t>
  </si>
  <si>
    <t>2100599</t>
  </si>
  <si>
    <t xml:space="preserve">      防灾救灾</t>
  </si>
  <si>
    <t>21006</t>
  </si>
  <si>
    <t xml:space="preserve">      稳定农民收入补贴</t>
  </si>
  <si>
    <t>2100601</t>
  </si>
  <si>
    <t xml:space="preserve">      农业结构调整补贴</t>
  </si>
  <si>
    <t>2100699</t>
  </si>
  <si>
    <t xml:space="preserve">      农业生产支持补贴</t>
  </si>
  <si>
    <t>21007</t>
  </si>
  <si>
    <t xml:space="preserve">      农业组织化与产业化经营</t>
  </si>
  <si>
    <t>2100716</t>
  </si>
  <si>
    <t xml:space="preserve">      农产品加工与促销</t>
  </si>
  <si>
    <t>2100717</t>
  </si>
  <si>
    <t xml:space="preserve">      农村公益事业</t>
  </si>
  <si>
    <t>2100799</t>
  </si>
  <si>
    <t xml:space="preserve">      综合财力补助</t>
  </si>
  <si>
    <t>21010</t>
  </si>
  <si>
    <t xml:space="preserve">      农业资源保护修复与利用</t>
  </si>
  <si>
    <t>2101001</t>
  </si>
  <si>
    <t xml:space="preserve">      农村道路建设</t>
  </si>
  <si>
    <t>2101002</t>
  </si>
  <si>
    <t xml:space="preserve">      对高校毕业生到基层任职补助</t>
  </si>
  <si>
    <t>2101003</t>
  </si>
  <si>
    <t xml:space="preserve">      草原植被恢复费安排的支出</t>
  </si>
  <si>
    <t>2101012</t>
  </si>
  <si>
    <t xml:space="preserve">      其他农业支出</t>
  </si>
  <si>
    <t>2101014</t>
  </si>
  <si>
    <t xml:space="preserve">    林业</t>
  </si>
  <si>
    <t>2101015</t>
  </si>
  <si>
    <t>2101016</t>
  </si>
  <si>
    <t>2101050</t>
  </si>
  <si>
    <t>2101099</t>
  </si>
  <si>
    <t xml:space="preserve">      林业事业机构</t>
  </si>
  <si>
    <t>21099</t>
  </si>
  <si>
    <t xml:space="preserve">      森林培育</t>
  </si>
  <si>
    <t>2109901</t>
  </si>
  <si>
    <t xml:space="preserve">      林业技术推广</t>
  </si>
  <si>
    <t>211</t>
  </si>
  <si>
    <t xml:space="preserve">      森林资源管理</t>
  </si>
  <si>
    <t>21101</t>
  </si>
  <si>
    <t xml:space="preserve">      森林资源监测</t>
  </si>
  <si>
    <t>2110101</t>
  </si>
  <si>
    <t xml:space="preserve">      森林生态效益补偿</t>
  </si>
  <si>
    <t>2110102</t>
  </si>
  <si>
    <t xml:space="preserve">      林业自然保护区</t>
  </si>
  <si>
    <t>2110103</t>
  </si>
  <si>
    <t xml:space="preserve">      动植物保护</t>
  </si>
  <si>
    <t>2110104</t>
  </si>
  <si>
    <t xml:space="preserve">      湿地保护</t>
  </si>
  <si>
    <t>2110105</t>
  </si>
  <si>
    <t xml:space="preserve">      林业执法与监督</t>
  </si>
  <si>
    <t>2110106</t>
  </si>
  <si>
    <t xml:space="preserve">      林业检疫检测</t>
  </si>
  <si>
    <t>2110107</t>
  </si>
  <si>
    <t xml:space="preserve">      防沙治沙</t>
  </si>
  <si>
    <t>2110199</t>
  </si>
  <si>
    <t xml:space="preserve">      林业质量安全</t>
  </si>
  <si>
    <t>21102</t>
  </si>
  <si>
    <t xml:space="preserve">      林业工程与项目管理</t>
  </si>
  <si>
    <t>2110203</t>
  </si>
  <si>
    <t xml:space="preserve">      林业对外合作与交流</t>
  </si>
  <si>
    <t>2110204</t>
  </si>
  <si>
    <t xml:space="preserve">      林业产业化</t>
  </si>
  <si>
    <t>2110299</t>
  </si>
  <si>
    <t xml:space="preserve">      信息管理</t>
  </si>
  <si>
    <t>21103</t>
  </si>
  <si>
    <t xml:space="preserve">      林业政策制定与宣传</t>
  </si>
  <si>
    <t>2110301</t>
  </si>
  <si>
    <t xml:space="preserve">      林业资金审计稽查</t>
  </si>
  <si>
    <t>2110302</t>
  </si>
  <si>
    <t xml:space="preserve">      林区公共支出</t>
  </si>
  <si>
    <t>2110303</t>
  </si>
  <si>
    <t xml:space="preserve">      林业贷款贴息</t>
  </si>
  <si>
    <t>2110304</t>
  </si>
  <si>
    <t xml:space="preserve">      林业防灾减灾</t>
  </si>
  <si>
    <t>2110305</t>
  </si>
  <si>
    <t xml:space="preserve">      其他林业支出</t>
  </si>
  <si>
    <t>2110306</t>
  </si>
  <si>
    <t xml:space="preserve">    水利</t>
  </si>
  <si>
    <t>2110307</t>
  </si>
  <si>
    <t>2110399</t>
  </si>
  <si>
    <t>21104</t>
  </si>
  <si>
    <t>2110401</t>
  </si>
  <si>
    <t xml:space="preserve">      水利行业业务管理</t>
  </si>
  <si>
    <t>2110402</t>
  </si>
  <si>
    <t xml:space="preserve">      水利工程建设</t>
  </si>
  <si>
    <t>2110403</t>
  </si>
  <si>
    <t xml:space="preserve">      水利工程运行与维护</t>
  </si>
  <si>
    <t>2110404</t>
  </si>
  <si>
    <t xml:space="preserve">      长江黄河等流域管理</t>
  </si>
  <si>
    <t>2110499</t>
  </si>
  <si>
    <t xml:space="preserve">      水利前期工作</t>
  </si>
  <si>
    <t>21105</t>
  </si>
  <si>
    <t xml:space="preserve">      水利执法监督</t>
  </si>
  <si>
    <t>2110501</t>
  </si>
  <si>
    <t xml:space="preserve">      水土保持</t>
  </si>
  <si>
    <t>2110502</t>
  </si>
  <si>
    <t xml:space="preserve">      水资源节约管理与保护</t>
  </si>
  <si>
    <t>2110503</t>
  </si>
  <si>
    <t xml:space="preserve">      水质监测</t>
  </si>
  <si>
    <t>2110506</t>
  </si>
  <si>
    <t xml:space="preserve">      水文测报</t>
  </si>
  <si>
    <t>2110599</t>
  </si>
  <si>
    <t xml:space="preserve">      防汛</t>
  </si>
  <si>
    <t>21106</t>
  </si>
  <si>
    <t xml:space="preserve">      抗旱</t>
  </si>
  <si>
    <t>2110602</t>
  </si>
  <si>
    <t xml:space="preserve">      农田水利</t>
  </si>
  <si>
    <t>2110603</t>
  </si>
  <si>
    <t xml:space="preserve">      水利技术推广</t>
  </si>
  <si>
    <t>2110604</t>
  </si>
  <si>
    <t xml:space="preserve">      国际河流治理与管理</t>
  </si>
  <si>
    <t>2110605</t>
  </si>
  <si>
    <t xml:space="preserve">      大中型水库移民后期扶持专项支出</t>
  </si>
  <si>
    <t>2110699</t>
  </si>
  <si>
    <t xml:space="preserve">      水利安全监督</t>
  </si>
  <si>
    <t>21107</t>
  </si>
  <si>
    <t xml:space="preserve">      水资源费安排的支出</t>
  </si>
  <si>
    <t>2110704</t>
  </si>
  <si>
    <t xml:space="preserve">      砂石资源费支出</t>
  </si>
  <si>
    <t>2110799</t>
  </si>
  <si>
    <t>21108</t>
  </si>
  <si>
    <t xml:space="preserve">      水利建设移民支出</t>
  </si>
  <si>
    <t>2110804</t>
  </si>
  <si>
    <t xml:space="preserve">      农村人畜饮水</t>
  </si>
  <si>
    <t>2110899</t>
  </si>
  <si>
    <t xml:space="preserve">      其他水利支出</t>
  </si>
  <si>
    <t>21109</t>
  </si>
  <si>
    <t xml:space="preserve">    扶贫</t>
  </si>
  <si>
    <t>2110901</t>
  </si>
  <si>
    <t>21110</t>
  </si>
  <si>
    <t>2111001</t>
  </si>
  <si>
    <t>21111</t>
  </si>
  <si>
    <t xml:space="preserve">      农村基础设施建设</t>
  </si>
  <si>
    <t>2111101</t>
  </si>
  <si>
    <t xml:space="preserve">      生产发展</t>
  </si>
  <si>
    <t>2111102</t>
  </si>
  <si>
    <t xml:space="preserve">      社会发展</t>
  </si>
  <si>
    <t>2111103</t>
  </si>
  <si>
    <t xml:space="preserve">      扶贫贷款奖补和贴息</t>
  </si>
  <si>
    <t>2111104</t>
  </si>
  <si>
    <t xml:space="preserve">      “三西”农业建设专项补助</t>
  </si>
  <si>
    <t>2111199</t>
  </si>
  <si>
    <t xml:space="preserve">      扶贫事业机构</t>
  </si>
  <si>
    <t>21112</t>
  </si>
  <si>
    <t xml:space="preserve">      其他扶贫支出</t>
  </si>
  <si>
    <t>2111201</t>
  </si>
  <si>
    <t xml:space="preserve">    农业综合开发</t>
  </si>
  <si>
    <t>21113</t>
  </si>
  <si>
    <t>2111301</t>
  </si>
  <si>
    <t xml:space="preserve">      土地治理</t>
  </si>
  <si>
    <t>21114</t>
  </si>
  <si>
    <t xml:space="preserve">      产业化经营</t>
  </si>
  <si>
    <t>2111401</t>
  </si>
  <si>
    <t xml:space="preserve">      科技示范</t>
  </si>
  <si>
    <t>2111402</t>
  </si>
  <si>
    <t xml:space="preserve">      其他农业综合开发支出</t>
  </si>
  <si>
    <t>2111403</t>
  </si>
  <si>
    <t xml:space="preserve">    农村综合改革</t>
  </si>
  <si>
    <t>2111404</t>
  </si>
  <si>
    <t xml:space="preserve">      对村级一事一议补助</t>
  </si>
  <si>
    <t>2111405</t>
  </si>
  <si>
    <t xml:space="preserve">      对村民委员会和村党支部的补助</t>
  </si>
  <si>
    <t>2111406</t>
  </si>
  <si>
    <t xml:space="preserve">      对村集体经济组织的补助</t>
  </si>
  <si>
    <t>2111407</t>
  </si>
  <si>
    <t xml:space="preserve">      农村综合改革示范试点补助</t>
  </si>
  <si>
    <t>2111408</t>
  </si>
  <si>
    <t xml:space="preserve">      其他农村综合改革支出</t>
  </si>
  <si>
    <t>2111409</t>
  </si>
  <si>
    <t xml:space="preserve">    普惠金融发展支出</t>
  </si>
  <si>
    <t>2111410</t>
  </si>
  <si>
    <t xml:space="preserve">      支持农村金融机构</t>
  </si>
  <si>
    <t>2111411</t>
  </si>
  <si>
    <t xml:space="preserve">      涉农贷款增量奖励</t>
  </si>
  <si>
    <t>2111412</t>
  </si>
  <si>
    <t xml:space="preserve">      农业保险保费补贴</t>
  </si>
  <si>
    <t>2111413</t>
  </si>
  <si>
    <t xml:space="preserve">      小额担保贷款贴息</t>
  </si>
  <si>
    <t>2111450</t>
  </si>
  <si>
    <t xml:space="preserve">      补充小额贷款担保基金</t>
  </si>
  <si>
    <t>2111499</t>
  </si>
  <si>
    <t xml:space="preserve">      其他普惠金融发展支出</t>
  </si>
  <si>
    <t>21115</t>
  </si>
  <si>
    <t xml:space="preserve">    其他农林水事务支出（款）</t>
  </si>
  <si>
    <t>2111501</t>
  </si>
  <si>
    <t xml:space="preserve">      化解其他公益性乡村债务支出</t>
  </si>
  <si>
    <t>2111502</t>
  </si>
  <si>
    <t xml:space="preserve">      其他农林水事务支出（项）</t>
  </si>
  <si>
    <t>2111503</t>
  </si>
  <si>
    <t xml:space="preserve">  交通运输支出</t>
  </si>
  <si>
    <t>2111504</t>
  </si>
  <si>
    <t xml:space="preserve">    公路水路运输</t>
  </si>
  <si>
    <t>2111599</t>
  </si>
  <si>
    <t>21199</t>
  </si>
  <si>
    <t>2119901</t>
  </si>
  <si>
    <t>212</t>
  </si>
  <si>
    <t xml:space="preserve">      公路新建</t>
  </si>
  <si>
    <t>21201</t>
  </si>
  <si>
    <t xml:space="preserve">      公路改建</t>
  </si>
  <si>
    <t>2120101</t>
  </si>
  <si>
    <t xml:space="preserve">      公路养护</t>
  </si>
  <si>
    <t>2120102</t>
  </si>
  <si>
    <t xml:space="preserve">      特大型桥梁建设</t>
  </si>
  <si>
    <t>2120103</t>
  </si>
  <si>
    <t xml:space="preserve">      公路路政管理</t>
  </si>
  <si>
    <t>2120104</t>
  </si>
  <si>
    <t xml:space="preserve">      公路和运输信息化建设</t>
  </si>
  <si>
    <t>2120105</t>
  </si>
  <si>
    <t xml:space="preserve">      公路和运输安全</t>
  </si>
  <si>
    <t>2120106</t>
  </si>
  <si>
    <t xml:space="preserve">      公路还贷专项</t>
  </si>
  <si>
    <t>2120107</t>
  </si>
  <si>
    <t xml:space="preserve">      公路运输管理</t>
  </si>
  <si>
    <t>2120108</t>
  </si>
  <si>
    <t xml:space="preserve">      公路客货运站(场)建设</t>
  </si>
  <si>
    <t>2120109</t>
  </si>
  <si>
    <t xml:space="preserve">      公路和运输技术标准化建设</t>
  </si>
  <si>
    <t>2120110</t>
  </si>
  <si>
    <t xml:space="preserve">      其他公路水路运输支出</t>
  </si>
  <si>
    <t>2120199</t>
  </si>
  <si>
    <t xml:space="preserve">    成品油价格改革对交通运输的补贴</t>
  </si>
  <si>
    <t>21202</t>
  </si>
  <si>
    <t xml:space="preserve">      对城市公交的补贴</t>
  </si>
  <si>
    <t>2120201</t>
  </si>
  <si>
    <t xml:space="preserve">      对农村道路客运的补贴</t>
  </si>
  <si>
    <t>21203</t>
  </si>
  <si>
    <t xml:space="preserve">      对出租车的补贴</t>
  </si>
  <si>
    <t>2120303</t>
  </si>
  <si>
    <t xml:space="preserve">      石油价格改革补贴其他支出</t>
  </si>
  <si>
    <t>2120399</t>
  </si>
  <si>
    <t xml:space="preserve">  资源勘探信息等支出</t>
  </si>
  <si>
    <t>21205</t>
  </si>
  <si>
    <t xml:space="preserve">    工业和信息产业监管</t>
  </si>
  <si>
    <t>2120501</t>
  </si>
  <si>
    <t>21206</t>
  </si>
  <si>
    <t>2120601</t>
  </si>
  <si>
    <t xml:space="preserve">      其他工业和信息产业监管支出</t>
  </si>
  <si>
    <t>21299</t>
  </si>
  <si>
    <t xml:space="preserve">    安全生产监管</t>
  </si>
  <si>
    <t>2129999</t>
  </si>
  <si>
    <t>213</t>
  </si>
  <si>
    <t xml:space="preserve">      安全监管监察专项</t>
  </si>
  <si>
    <t>21301</t>
  </si>
  <si>
    <t xml:space="preserve">      应急救援支出</t>
  </si>
  <si>
    <t>2130101</t>
  </si>
  <si>
    <t xml:space="preserve">      煤炭安全</t>
  </si>
  <si>
    <t>2130102</t>
  </si>
  <si>
    <t xml:space="preserve">      其他安全生产监管支出</t>
  </si>
  <si>
    <t>2130103</t>
  </si>
  <si>
    <t xml:space="preserve">    国有资产监管</t>
  </si>
  <si>
    <t>2130105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</si>
  <si>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</si>
  <si>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</si>
  <si>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</si>
  <si>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>2130104</t>
  </si>
  <si>
    <t xml:space="preserve">      中小企业发展专项</t>
  </si>
  <si>
    <t xml:space="preserve">      其他支持中小企业发展和管理支出</t>
  </si>
  <si>
    <t>2130106</t>
  </si>
  <si>
    <t xml:space="preserve">    其他资源勘探信息等支出(款)</t>
  </si>
  <si>
    <t>2130108</t>
  </si>
  <si>
    <t xml:space="preserve">      其他资源勘探信息等支出(项)</t>
  </si>
  <si>
    <t>2130109</t>
  </si>
  <si>
    <t xml:space="preserve">  商业服务业等支出</t>
  </si>
  <si>
    <t>2130110</t>
  </si>
  <si>
    <t xml:space="preserve">    商业流通事务</t>
  </si>
  <si>
    <t>2130111</t>
  </si>
  <si>
    <t>2130112</t>
  </si>
  <si>
    <t>2130114</t>
  </si>
  <si>
    <t>2130119</t>
  </si>
  <si>
    <t xml:space="preserve">      食品流通安全补贴</t>
  </si>
  <si>
    <t>2130120</t>
  </si>
  <si>
    <t xml:space="preserve">      市场监测及信息管理</t>
  </si>
  <si>
    <t>2130121</t>
  </si>
  <si>
    <t xml:space="preserve">      民贸企业补贴</t>
  </si>
  <si>
    <t>2130122</t>
  </si>
  <si>
    <t xml:space="preserve">      民贸民品贷款贴息</t>
  </si>
  <si>
    <t>2130123</t>
  </si>
  <si>
    <t>2130124</t>
  </si>
  <si>
    <t xml:space="preserve">      其他商业流通事务支出</t>
  </si>
  <si>
    <t>2130125</t>
  </si>
  <si>
    <t xml:space="preserve">    旅游业管理与服务支出</t>
  </si>
  <si>
    <t>2130126</t>
  </si>
  <si>
    <t>2130129</t>
  </si>
  <si>
    <t xml:space="preserve">      旅游宣传</t>
  </si>
  <si>
    <t>2130135</t>
  </si>
  <si>
    <t xml:space="preserve">      旅游行业业务管理</t>
  </si>
  <si>
    <t>2130142</t>
  </si>
  <si>
    <t xml:space="preserve">      其他旅游业管理与服务支出</t>
  </si>
  <si>
    <t>2130147</t>
  </si>
  <si>
    <t xml:space="preserve">    涉外发展服务支出</t>
  </si>
  <si>
    <t>2130148</t>
  </si>
  <si>
    <t xml:space="preserve">      其他涉外发展服务支出</t>
  </si>
  <si>
    <t>2130152</t>
  </si>
  <si>
    <t xml:space="preserve">    其他商业服务业等支出(款)</t>
  </si>
  <si>
    <t>2130153</t>
  </si>
  <si>
    <t xml:space="preserve">      其他商业服务业等支出(项)</t>
  </si>
  <si>
    <t>2130199</t>
  </si>
  <si>
    <t xml:space="preserve">  金融支出</t>
  </si>
  <si>
    <t>21302</t>
  </si>
  <si>
    <t xml:space="preserve">    金融发展支出</t>
  </si>
  <si>
    <t>2130201</t>
  </si>
  <si>
    <t xml:space="preserve">      其他金融发展支出</t>
  </si>
  <si>
    <t>2130202</t>
  </si>
  <si>
    <t xml:space="preserve">    其他金融支出（款）</t>
  </si>
  <si>
    <t>2130203</t>
  </si>
  <si>
    <t xml:space="preserve">      其他金融支出(项)</t>
  </si>
  <si>
    <t>2130204</t>
  </si>
  <si>
    <t xml:space="preserve">  国土海洋气象等支出</t>
  </si>
  <si>
    <t>2130205</t>
  </si>
  <si>
    <t xml:space="preserve">    国土资源事务</t>
  </si>
  <si>
    <t>2130206</t>
  </si>
  <si>
    <t>2130207</t>
  </si>
  <si>
    <t>2130208</t>
  </si>
  <si>
    <t>2130209</t>
  </si>
  <si>
    <t xml:space="preserve">      国土资源规划及管理</t>
  </si>
  <si>
    <t>2130210</t>
  </si>
  <si>
    <t xml:space="preserve">      土地资源调查</t>
  </si>
  <si>
    <t>2130211</t>
  </si>
  <si>
    <t xml:space="preserve">      土地资源利用与保护</t>
  </si>
  <si>
    <t>2130212</t>
  </si>
  <si>
    <t xml:space="preserve">      国土资源社会公益服务</t>
  </si>
  <si>
    <t>2130213</t>
  </si>
  <si>
    <t xml:space="preserve">      国土资源行业业务管理</t>
  </si>
  <si>
    <t>2130216</t>
  </si>
  <si>
    <t xml:space="preserve">      国土资源调查</t>
  </si>
  <si>
    <t>2130217</t>
  </si>
  <si>
    <t xml:space="preserve">      国土整治</t>
  </si>
  <si>
    <t>2130218</t>
  </si>
  <si>
    <t xml:space="preserve">      地质灾害防治</t>
  </si>
  <si>
    <t>2130219</t>
  </si>
  <si>
    <t xml:space="preserve">      土地资源储备支出</t>
  </si>
  <si>
    <t>2130220</t>
  </si>
  <si>
    <t xml:space="preserve">      地质及矿产资源调查</t>
  </si>
  <si>
    <t>2130221</t>
  </si>
  <si>
    <t xml:space="preserve">      地质矿产资源利用与保护</t>
  </si>
  <si>
    <t>2130223</t>
  </si>
  <si>
    <t xml:space="preserve">      地质转产项目财政贴息</t>
  </si>
  <si>
    <t>2130224</t>
  </si>
  <si>
    <t xml:space="preserve">      国外风险勘查</t>
  </si>
  <si>
    <t>2130225</t>
  </si>
  <si>
    <t xml:space="preserve">      地质勘查基金(周转金)支出</t>
  </si>
  <si>
    <t>2130226</t>
  </si>
  <si>
    <t xml:space="preserve">      矿产资源专项收入安排的支出</t>
  </si>
  <si>
    <t>2130227</t>
  </si>
  <si>
    <t>2130232</t>
  </si>
  <si>
    <t xml:space="preserve">      其他国土资源事务支出</t>
  </si>
  <si>
    <t>2130233</t>
  </si>
  <si>
    <t xml:space="preserve">    地震事务</t>
  </si>
  <si>
    <t>2130234</t>
  </si>
  <si>
    <t xml:space="preserve">      其他地震事务支出</t>
  </si>
  <si>
    <t>2130299</t>
  </si>
  <si>
    <t xml:space="preserve">    气象事务</t>
  </si>
  <si>
    <t>21303</t>
  </si>
  <si>
    <t xml:space="preserve">      气象事业机构</t>
  </si>
  <si>
    <t>2130301</t>
  </si>
  <si>
    <t xml:space="preserve">      气象预报预测</t>
  </si>
  <si>
    <t>2130302</t>
  </si>
  <si>
    <t xml:space="preserve">      气象服务</t>
  </si>
  <si>
    <t>2130303</t>
  </si>
  <si>
    <t xml:space="preserve">      气象装备保障维护</t>
  </si>
  <si>
    <t>2130304</t>
  </si>
  <si>
    <t xml:space="preserve">      其他气象事务支出</t>
  </si>
  <si>
    <t>2130305</t>
  </si>
  <si>
    <t xml:space="preserve">    其他国土海洋气象等支出</t>
  </si>
  <si>
    <t>2130306</t>
  </si>
  <si>
    <t xml:space="preserve">  住房保障支出</t>
  </si>
  <si>
    <t>2130307</t>
  </si>
  <si>
    <t xml:space="preserve">    保障性安居工程支出</t>
  </si>
  <si>
    <t>2130308</t>
  </si>
  <si>
    <t xml:space="preserve">      廉租住房</t>
  </si>
  <si>
    <t>2130309</t>
  </si>
  <si>
    <t xml:space="preserve">      沉陷区治理</t>
  </si>
  <si>
    <t>2130310</t>
  </si>
  <si>
    <t xml:space="preserve">      棚户区改造</t>
  </si>
  <si>
    <t>2130311</t>
  </si>
  <si>
    <t xml:space="preserve">      少数民族地区游牧民定居工程</t>
  </si>
  <si>
    <t>2130312</t>
  </si>
  <si>
    <t xml:space="preserve">      农村危房改造</t>
  </si>
  <si>
    <t>2130313</t>
  </si>
  <si>
    <t xml:space="preserve">      公共租赁住房</t>
  </si>
  <si>
    <t>2130314</t>
  </si>
  <si>
    <t xml:space="preserve">      保障性住房租金补贴</t>
  </si>
  <si>
    <t>2130315</t>
  </si>
  <si>
    <t xml:space="preserve">      其他保障性安居工程支出</t>
  </si>
  <si>
    <t>2130316</t>
  </si>
  <si>
    <t xml:space="preserve">    住房改革支出</t>
  </si>
  <si>
    <t>2130317</t>
  </si>
  <si>
    <t xml:space="preserve">      住房公积金</t>
  </si>
  <si>
    <t>2130318</t>
  </si>
  <si>
    <t xml:space="preserve">      提租补贴</t>
  </si>
  <si>
    <t>2130321</t>
  </si>
  <si>
    <t xml:space="preserve">      购房补贴</t>
  </si>
  <si>
    <t>2130322</t>
  </si>
  <si>
    <t xml:space="preserve">    城乡社区住宅</t>
  </si>
  <si>
    <t>2130331</t>
  </si>
  <si>
    <t xml:space="preserve">      公有住房建设和维修改造支出</t>
  </si>
  <si>
    <t>2130332</t>
  </si>
  <si>
    <t xml:space="preserve">      其他城乡社区住宅支出</t>
  </si>
  <si>
    <t>2130333</t>
  </si>
  <si>
    <t xml:space="preserve">  粮油物资储备支出</t>
  </si>
  <si>
    <t>2130334</t>
  </si>
  <si>
    <t xml:space="preserve">    粮油事务</t>
  </si>
  <si>
    <t>2130335</t>
  </si>
  <si>
    <t>2130399</t>
  </si>
  <si>
    <t>21304</t>
  </si>
  <si>
    <t>2130401</t>
  </si>
  <si>
    <t xml:space="preserve">      粮食财务与审计支出</t>
  </si>
  <si>
    <t>2130402</t>
  </si>
  <si>
    <t xml:space="preserve">      粮食信息统计</t>
  </si>
  <si>
    <t>2130403</t>
  </si>
  <si>
    <t xml:space="preserve">      粮食专项业务活动</t>
  </si>
  <si>
    <t>2130404</t>
  </si>
  <si>
    <t xml:space="preserve">      国家粮油差价补贴</t>
  </si>
  <si>
    <t>2130405</t>
  </si>
  <si>
    <t xml:space="preserve">      粮食财务挂账利息补贴</t>
  </si>
  <si>
    <t>2130406</t>
  </si>
  <si>
    <t xml:space="preserve">      粮食财务挂账消化款</t>
  </si>
  <si>
    <t>2130407</t>
  </si>
  <si>
    <t xml:space="preserve">      处理陈化粮补贴</t>
  </si>
  <si>
    <t>2130408</t>
  </si>
  <si>
    <t xml:space="preserve">      粮食风险基金</t>
  </si>
  <si>
    <t>2130409</t>
  </si>
  <si>
    <t xml:space="preserve">      粮油市场调控专项资金</t>
  </si>
  <si>
    <t>2130499</t>
  </si>
  <si>
    <t xml:space="preserve">      其他粮油事务支出</t>
  </si>
  <si>
    <t>21305</t>
  </si>
  <si>
    <t xml:space="preserve">    物资事务</t>
  </si>
  <si>
    <t>2130501</t>
  </si>
  <si>
    <t>2130502</t>
  </si>
  <si>
    <t xml:space="preserve">      其他物资事务支出</t>
  </si>
  <si>
    <t>2130503</t>
  </si>
  <si>
    <t xml:space="preserve">    粮油储备</t>
  </si>
  <si>
    <t>2130504</t>
  </si>
  <si>
    <t xml:space="preserve">      储备粮油补贴支出</t>
  </si>
  <si>
    <t>2130505</t>
  </si>
  <si>
    <t xml:space="preserve">      储备粮油差价补贴</t>
  </si>
  <si>
    <t>2130506</t>
  </si>
  <si>
    <t xml:space="preserve">      储备粮（油）库建设</t>
  </si>
  <si>
    <t>2130507</t>
  </si>
  <si>
    <t xml:space="preserve">      最低收购价政策支出</t>
  </si>
  <si>
    <t>2130508</t>
  </si>
  <si>
    <t xml:space="preserve">      其他粮油储备支出</t>
  </si>
  <si>
    <t>2130550</t>
  </si>
  <si>
    <t xml:space="preserve">    重要商品储备</t>
  </si>
  <si>
    <t>2130599</t>
  </si>
  <si>
    <t xml:space="preserve">      肉类储备</t>
  </si>
  <si>
    <t>21306</t>
  </si>
  <si>
    <t xml:space="preserve">      其他重要商品储备支出</t>
  </si>
  <si>
    <t>2130601</t>
  </si>
  <si>
    <t>预备费(类)</t>
  </si>
  <si>
    <t>2130602</t>
  </si>
  <si>
    <t xml:space="preserve">  预备费(款)</t>
  </si>
  <si>
    <t>2130603</t>
  </si>
  <si>
    <t xml:space="preserve">    预备费(项)</t>
  </si>
  <si>
    <t>2130604</t>
  </si>
  <si>
    <t>其他支出(类)</t>
  </si>
  <si>
    <t>2130699</t>
  </si>
  <si>
    <t xml:space="preserve">  年初预留(款)</t>
  </si>
  <si>
    <t>21307</t>
  </si>
  <si>
    <t xml:space="preserve">    年初预留(项)</t>
  </si>
  <si>
    <t>2130701</t>
  </si>
  <si>
    <t xml:space="preserve">  其他支出(款)</t>
  </si>
  <si>
    <t>2130704</t>
  </si>
  <si>
    <t xml:space="preserve">    其他支出(项)</t>
  </si>
  <si>
    <t>2130705</t>
  </si>
  <si>
    <t>2130706</t>
  </si>
  <si>
    <t xml:space="preserve">  地方政府债务付息支出</t>
  </si>
  <si>
    <t>2130707</t>
  </si>
  <si>
    <t xml:space="preserve">    一般债务付息支出</t>
  </si>
  <si>
    <t>2130799</t>
  </si>
  <si>
    <t xml:space="preserve">      地方政府一般债券付息支出</t>
  </si>
  <si>
    <t>21308</t>
  </si>
  <si>
    <t xml:space="preserve">      地方政府其他一般债务付息支出</t>
  </si>
  <si>
    <t>2017年县本级一般公共预算基本支出预算</t>
  </si>
  <si>
    <t>经济分类科目</t>
  </si>
  <si>
    <t>合 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</si>
  <si>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</si>
  <si>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</si>
  <si>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</si>
  <si>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</si>
  <si>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</si>
  <si>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</si>
  <si>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</si>
  <si>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</si>
  <si>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</si>
  <si>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二、商品和服务支出</t>
  </si>
  <si>
    <t xml:space="preserve">  办公费</t>
  </si>
  <si>
    <t xml:space="preserve">  水电费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</si>
  <si>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</si>
  <si>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</si>
  <si>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</si>
  <si>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</si>
  <si>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</si>
  <si>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</si>
  <si>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</si>
  <si>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</si>
  <si>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</si>
  <si>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</si>
  <si>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</si>
  <si>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</si>
  <si>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</si>
  <si>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</si>
  <si>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</si>
  <si>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</si>
  <si>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</si>
  <si>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</si>
  <si>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</si>
  <si>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</si>
  <si>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</si>
  <si>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</si>
  <si>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生活补助</t>
  </si>
  <si>
    <t xml:space="preserve">  住房公积金</t>
  </si>
  <si>
    <t xml:space="preserve">  其他对个人和家庭的补助支出</t>
  </si>
  <si>
    <t>2017年上级提前告知
一般公共预算税收返还和转移支付明细表</t>
  </si>
  <si>
    <t>项      目</t>
  </si>
  <si>
    <t>金额</t>
  </si>
  <si>
    <t>备注</t>
  </si>
  <si>
    <r>
      <t xml:space="preserve">合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计</t>
    </r>
  </si>
  <si>
    <t>一、返还性收入小计</t>
  </si>
  <si>
    <t>（1）老增值税税收返还</t>
  </si>
  <si>
    <t>（2）营改增固定返还</t>
  </si>
  <si>
    <t>（3）消费税返还基数</t>
  </si>
  <si>
    <t>(4)所得税基数返还补助</t>
  </si>
  <si>
    <t>(5)成品油价格和税费改革税收返还</t>
  </si>
  <si>
    <t>（6）原征稽转岗人员增资经费支出和重新核定基数性补助</t>
  </si>
  <si>
    <t>(7)公安交通管理基数性补助</t>
  </si>
  <si>
    <t>二、一般转移支付小计</t>
  </si>
  <si>
    <t>平顶山市财政局关于提前下达2017年财力性转移支付补助资金的通知</t>
  </si>
  <si>
    <t>交通运输执法工作经费省级补助</t>
  </si>
  <si>
    <t>工商质监药监下划补助</t>
  </si>
  <si>
    <t>南水北调移民村级经费补助(基数性)</t>
  </si>
  <si>
    <t>老年村医生活补助资金（基数性）</t>
  </si>
  <si>
    <t>提前下达2012年省对市县财力性转移支付 （基数性）</t>
  </si>
  <si>
    <t>调整津贴补贴补助资金（基数性）</t>
  </si>
  <si>
    <t>贫困县公检法干警服装经费补助(基数性)</t>
  </si>
  <si>
    <t>调整工资转移支付（基数性）</t>
  </si>
  <si>
    <t>农村公共卫生与基层医疗事业单位绩效工资（基数性）</t>
  </si>
  <si>
    <t>农村税费改革转移支付（基数性）</t>
  </si>
  <si>
    <t>农村中小学教师绩效工资（基数性）</t>
  </si>
  <si>
    <t>关于提前下达2017市县乡人大换届选举补助经费</t>
  </si>
  <si>
    <t>关于提前下达2017年农村综合改革转移支付资金的通知</t>
  </si>
  <si>
    <t>关于提前下达2017中央及省级政法转移支付资金的通知（中央）</t>
  </si>
  <si>
    <t>关于提前下达2017中央及省级政法转移支付资金的通知（省级）</t>
  </si>
  <si>
    <t>关于提前下达2017中央及省级财政扶贫发展资金预算指标的通知（中央）</t>
  </si>
  <si>
    <t>关于提前下达2017中央及省级财政扶贫以工代赈资金（中央）</t>
  </si>
  <si>
    <t>提前下达2017原民办教师养老补贴省级包干补助资金</t>
  </si>
  <si>
    <t>提前下达2017农村义务教育营养改善计划中央资金</t>
  </si>
  <si>
    <t>提前下达2017特岗教师中央工资性补助资金</t>
  </si>
  <si>
    <t>提前下达2017普通高中国家助学金中央和省级补助资金的通知</t>
  </si>
  <si>
    <t>提前下达城乡义务教育经费保障机制改革资金</t>
  </si>
  <si>
    <t>提前下达2017重点生态功能区转移支付的通知</t>
  </si>
  <si>
    <t>提前下达2017孤儿基本生活保障补助（省级）</t>
  </si>
  <si>
    <t>提前下达2017革命老区转移支付资金的通知</t>
  </si>
  <si>
    <t>提前下达2017高校毕业生三支一扶中央补助</t>
  </si>
  <si>
    <t>提前下达2017基本公共卫生服务补助资金（省级）</t>
  </si>
  <si>
    <t>提前下达2017优抚对象补助经费（抚恤补助资金）</t>
  </si>
  <si>
    <t>提前下达2017优抚对象补助经费（老党员生活补助）</t>
  </si>
  <si>
    <t>提前下达2017基本药物制度补助资金预算指标的通知（省级）</t>
  </si>
  <si>
    <t>提前下达2017公立医院改革补助</t>
  </si>
  <si>
    <t>提前下达2017城镇独生子女父母奖励扶助省级补助资金</t>
  </si>
  <si>
    <t>提前下达2017计划生育服务补助资金（省级）</t>
  </si>
  <si>
    <t>提前下达2017成品油价格和税费改革转移支付</t>
  </si>
  <si>
    <t>提前下达2017全市工商系统着装费</t>
  </si>
  <si>
    <t>提前下达2017公共卫生服务补助资金（省级）</t>
  </si>
  <si>
    <t>提前下达2017农村义务教育薄弱学校改造中央省级补助</t>
  </si>
  <si>
    <t>提前下达2017美术馆图书馆文化站免费开放补助（中央补两馆一站）</t>
  </si>
  <si>
    <t>提前下达2017美术馆图书馆文化站免费开放补助（中央补乡镇文化站）</t>
  </si>
  <si>
    <t>提前下达2017三区文化人才专项</t>
  </si>
  <si>
    <t>提前下达2017省级艾滋病合并重大疾病救治专项资金</t>
  </si>
  <si>
    <t>提前下达2017中央和省财政居民社会养老保险补助</t>
  </si>
  <si>
    <t>提前下达2017中央和省财政城乡居民基本医疗保险补助（中央）</t>
  </si>
  <si>
    <t>提前下达2017中央和省财政城乡居民基本医疗保险补助（省级）</t>
  </si>
  <si>
    <t>提前下达2017年到村任职高校毕业生财政补助资金指标</t>
  </si>
  <si>
    <t>提前下达2017年扶持村级集体经济发展试点省级资金</t>
  </si>
  <si>
    <t>三、专项转移支付小计</t>
  </si>
  <si>
    <t>提前下达2017审计专项经费</t>
  </si>
  <si>
    <t>关于提前下达2017地方纪检监察机关办案专项补助经费的通知</t>
  </si>
  <si>
    <t>提前下达2017工商行政管理补助</t>
  </si>
  <si>
    <t>提前下达2017寺观教堂维修费的通知</t>
  </si>
  <si>
    <t>提前下达2017支持学前教育发展中央和省级补助</t>
  </si>
  <si>
    <t>提前下达2017改善普通高中办学条件中央补助资金的通知</t>
  </si>
  <si>
    <t>提前下达2017省级教育专项转移支付</t>
  </si>
  <si>
    <t>提前下达2017中职助学金免学费补助（免学费）</t>
  </si>
  <si>
    <t>提前下达2017中职助学金免学费补助（助学金）</t>
  </si>
  <si>
    <t>提前下达2017特殊教育中央和省级补助</t>
  </si>
  <si>
    <t>提前下达2017美术馆图书馆文化站免费开放补助（省补乡镇文化站）</t>
  </si>
  <si>
    <t>提前下达2017政府购买公共文化服务资金</t>
  </si>
  <si>
    <t>提前下达2017中央补助公共文化服务体系建设专项</t>
  </si>
  <si>
    <t>提前下达2017中央公共文化服务体系建设专项</t>
  </si>
  <si>
    <t>提前下达2017退役安置补助经费（离退休人员经费）</t>
  </si>
  <si>
    <t>提前下达2017退役安置补助经费（管理机构经费）</t>
  </si>
  <si>
    <t>提前下达2017孤儿基本生活保障补助（中央）</t>
  </si>
  <si>
    <t>提前下达2017残疾人事业发展补助资金的通知</t>
  </si>
  <si>
    <t>关于提前下达2017流浪乞讨人员救助补助预算指标的通知</t>
  </si>
  <si>
    <t>提前下达2017困难群众基本生活救助补助资金（中央）</t>
  </si>
  <si>
    <t>提前下达2017困难群众基本生活救助补助资金（省级）</t>
  </si>
  <si>
    <t>提前下达2017中央财政就业补助资金</t>
  </si>
  <si>
    <t>提前下达2017公立医院改革补助资金（中央）</t>
  </si>
  <si>
    <t>提前下达2017中央财政医疗服务能力建设</t>
  </si>
  <si>
    <t>提前下达2017基本药物制度补助资金预算指标的通知（中央）</t>
  </si>
  <si>
    <t>提前下达2017基本公共卫生服务补助资金（中央）</t>
  </si>
  <si>
    <t>提前下达2017公共卫生服务补助资金（中央）</t>
  </si>
  <si>
    <t>提前下达2017公共卫生服务补助资金</t>
  </si>
  <si>
    <t>提前下达2017计划生育服务补助资金（中央）</t>
  </si>
  <si>
    <t>提前下达2017优抚对象医疗保障经费</t>
  </si>
  <si>
    <t>提前下达2017城乡医疗救助补助资金（中央）</t>
  </si>
  <si>
    <t>提前下达2017城乡医疗救助补助资金（省级）</t>
  </si>
  <si>
    <t>提前下达2017中央公共财政卫生服务补助资金</t>
  </si>
  <si>
    <t>提前下达2017国家级自然保护区日常管理经费</t>
  </si>
  <si>
    <t>提前下达2017农业财政专项资金</t>
  </si>
  <si>
    <t>提前下达2017农机专项资金预算额度</t>
  </si>
  <si>
    <t>提前下达2017畜牧业专项补助资金</t>
  </si>
  <si>
    <t>提前下达2017水利防灾减灾专项资金</t>
  </si>
  <si>
    <t>提前下达2017农田水利设施建设和水土保持补助资金</t>
  </si>
  <si>
    <t>提前下达2017中央水利发展资金省级配套资金</t>
  </si>
  <si>
    <t>提前下达2017年度水资源费</t>
  </si>
  <si>
    <t>关于提前下达2017中央及省级财政扶贫发展资金预算指标的通知（省级）</t>
  </si>
  <si>
    <t>关于提前下达2017中央及省级财政扶贫以工代赈资金（省级）</t>
  </si>
  <si>
    <t>提前下达2017中央省级财政扶贫少数民族发展资金预算指标（省级）</t>
  </si>
  <si>
    <t>提前下达2017农业综合开发财政资金</t>
  </si>
  <si>
    <t>提前下达2017保障性安居工程中央补助</t>
  </si>
  <si>
    <t>2017年一般公共预算对乡级转移支付情况表</t>
  </si>
  <si>
    <t>项    目</t>
  </si>
  <si>
    <t>张官营</t>
  </si>
  <si>
    <t>磙子营</t>
  </si>
  <si>
    <t>张良</t>
  </si>
  <si>
    <t>马楼</t>
  </si>
  <si>
    <t>让河</t>
  </si>
  <si>
    <t>熊背</t>
  </si>
  <si>
    <t>下汤</t>
  </si>
  <si>
    <t>团城</t>
  </si>
  <si>
    <t>四棵树</t>
  </si>
  <si>
    <t>赵村</t>
  </si>
  <si>
    <t>尧山</t>
  </si>
  <si>
    <t>瓦屋</t>
  </si>
  <si>
    <t>背孜</t>
  </si>
  <si>
    <t>观音寺</t>
  </si>
  <si>
    <t>土门</t>
  </si>
  <si>
    <t>董周</t>
  </si>
  <si>
    <t>仓头</t>
  </si>
  <si>
    <t>张店</t>
  </si>
  <si>
    <t>辛集</t>
  </si>
  <si>
    <t>梁洼</t>
  </si>
  <si>
    <t>库区</t>
  </si>
  <si>
    <t>鲁阳</t>
  </si>
  <si>
    <t>琴台</t>
  </si>
  <si>
    <t>汇源</t>
  </si>
  <si>
    <t>露峰</t>
  </si>
  <si>
    <t>城南新区</t>
  </si>
  <si>
    <t>合    计</t>
  </si>
  <si>
    <t>一般性转移支付</t>
  </si>
  <si>
    <t xml:space="preserve">  均衡性转移支付</t>
  </si>
  <si>
    <t xml:space="preserve">  工资性补助</t>
  </si>
  <si>
    <t>基数性补助</t>
  </si>
  <si>
    <t xml:space="preserve">  对个人家庭补助</t>
  </si>
  <si>
    <t xml:space="preserve">  基本财力补助(一次性）</t>
  </si>
  <si>
    <t xml:space="preserve">  农村综合改革转移支付</t>
  </si>
  <si>
    <t xml:space="preserve">  村组干部误工补贴</t>
  </si>
  <si>
    <t xml:space="preserve">  离任干部补贴</t>
  </si>
  <si>
    <t xml:space="preserve">  村办公经费</t>
  </si>
  <si>
    <t xml:space="preserve">  党建三项经费</t>
  </si>
  <si>
    <t xml:space="preserve">  农村道路养护</t>
  </si>
  <si>
    <t>专项转移支付</t>
  </si>
  <si>
    <t xml:space="preserve">  计生事业费</t>
  </si>
  <si>
    <t xml:space="preserve">  信访工作经费</t>
  </si>
  <si>
    <t xml:space="preserve">  车辆运行经费</t>
  </si>
  <si>
    <t xml:space="preserve">  旅游发展</t>
  </si>
  <si>
    <t xml:space="preserve">  小城镇建设</t>
  </si>
  <si>
    <t xml:space="preserve">  煤矿安全</t>
  </si>
  <si>
    <t xml:space="preserve">  渔政渔业</t>
  </si>
  <si>
    <t xml:space="preserve">  污水处理厂</t>
  </si>
  <si>
    <t xml:space="preserve">  山门西竹园粮食补助香格里拉租地补偿</t>
  </si>
  <si>
    <t xml:space="preserve">  山门停车场征地补偿
</t>
  </si>
  <si>
    <t xml:space="preserve">  上汤大佛景区征地补偿</t>
  </si>
  <si>
    <t xml:space="preserve">  16年第四季度死亡抚恤</t>
  </si>
  <si>
    <t xml:space="preserve">  特殊群体救助</t>
  </si>
  <si>
    <t xml:space="preserve">  乡级党群中心经费</t>
  </si>
  <si>
    <t xml:space="preserve">  其他专项</t>
  </si>
  <si>
    <t>待分指标</t>
  </si>
  <si>
    <t>2015年和2016年政府一般债务限额和余额情况表</t>
  </si>
  <si>
    <t>项   目</t>
  </si>
  <si>
    <t>执行数</t>
  </si>
  <si>
    <t>一、2015年末政府一般债务余额限额</t>
  </si>
  <si>
    <t>二、2015年末政府一般债务余额</t>
  </si>
  <si>
    <t>三、2016年末政府一般债务余额限额</t>
  </si>
  <si>
    <t>四、2016年政府一般债务转贷额</t>
  </si>
  <si>
    <t>五、2016年政府一般债务还本额</t>
  </si>
  <si>
    <t>六、2016年末政府一般债务余额</t>
  </si>
  <si>
    <t>2017年全县政府性基金预算收入预算</t>
  </si>
  <si>
    <t>主要收入项目</t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</si>
  <si>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
预算数</t>
    </r>
  </si>
  <si>
    <t>增长±%</t>
  </si>
  <si>
    <t>城市公用事业附加收入</t>
  </si>
  <si>
    <t>国有土地收益基金收入</t>
  </si>
  <si>
    <t>农业土地开发资金收入</t>
  </si>
  <si>
    <t>国有土地使用权出让收入</t>
  </si>
  <si>
    <t>城市基础设施配套费收入</t>
  </si>
  <si>
    <t>散装水泥专项资金收入</t>
  </si>
  <si>
    <t>新型墙体材料专项基金收入</t>
  </si>
  <si>
    <t>污水处理费收入</t>
  </si>
  <si>
    <t>其他政府性基金收入</t>
  </si>
  <si>
    <t>2017年全县政府性基金预算支出预算</t>
  </si>
  <si>
    <t>支出功能分类科目</t>
  </si>
  <si>
    <t>同比
增减%</t>
  </si>
  <si>
    <r>
      <t xml:space="preserve">合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计</t>
    </r>
  </si>
  <si>
    <t>2017年县本级政府性基金预算收入预算</t>
  </si>
  <si>
    <t>本年
预算数</t>
  </si>
  <si>
    <t>为上年
执行数的%</t>
  </si>
  <si>
    <t>收入合计</t>
  </si>
  <si>
    <t>2017年县级政府性基金预算收支总表</t>
  </si>
  <si>
    <r>
      <t>收</t>
    </r>
    <r>
      <rPr>
        <b/>
        <sz val="14"/>
        <rFont val="宋体"/>
        <family val="0"/>
      </rPr>
      <t>入</t>
    </r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</si>
  <si>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</si>
  <si>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</si>
  <si>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</si>
  <si>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</si>
  <si>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</si>
  <si>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</si>
  <si>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</si>
  <si>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</si>
  <si>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</si>
  <si>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</si>
  <si>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</si>
  <si>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</si>
  <si>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</si>
  <si>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县本级2017年政府性基金预算支出预算</t>
  </si>
  <si>
    <t>当年
预算数</t>
  </si>
  <si>
    <t>2017年县本级政府性基金预算支出明细</t>
  </si>
  <si>
    <t>项         目</t>
  </si>
  <si>
    <t>上年初预算数</t>
  </si>
  <si>
    <t>同比增长%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</si>
  <si>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国家电影事业发展专项资金及对应专项债务收入安排的支出</t>
    </r>
  </si>
  <si>
    <t>资助城市影院</t>
  </si>
  <si>
    <t>其他国家电影事业发展专项资金支出</t>
  </si>
  <si>
    <t xml:space="preserve">  大中型水库库区基金及对应专项债务收入安排的支出</t>
  </si>
  <si>
    <t>移民补助</t>
  </si>
  <si>
    <t>基础设施建设和经济发展</t>
  </si>
  <si>
    <t>其他大中型水库移民后期扶持基金支出</t>
  </si>
  <si>
    <t xml:space="preserve">  小型水库移民扶助基金及对应专项债务收入安排的支出</t>
  </si>
  <si>
    <t>其他小型水库移民扶助基金支出</t>
  </si>
  <si>
    <t xml:space="preserve">  国有土地使用权出让收入及对应专项债务收入安排的支出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</si>
  <si>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</si>
  <si>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</si>
  <si>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</si>
  <si>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</si>
  <si>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</si>
  <si>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</si>
  <si>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</si>
  <si>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</si>
  <si>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棚户区改造支出</t>
  </si>
  <si>
    <t>公共租赁住房支出</t>
  </si>
  <si>
    <t>其他国有土地使用权出让收入安排的支出</t>
  </si>
  <si>
    <t xml:space="preserve">  城市公用事业附加及对应专项债务收入安排的支出</t>
  </si>
  <si>
    <t>城市公共设施</t>
  </si>
  <si>
    <t>城市环境卫生</t>
  </si>
  <si>
    <t>其他城市公用事业附加安排的支出</t>
  </si>
  <si>
    <t xml:space="preserve">  国有土地收益基金及对应专项债务收入安排的支出</t>
  </si>
  <si>
    <t>其他国有土地收益基金支出</t>
  </si>
  <si>
    <t xml:space="preserve">  农业土地开发资金及对应专项债务收入安排的支出</t>
  </si>
  <si>
    <t xml:space="preserve">  新增建设用地土地有偿使用费及对应专项债务收入安排的支出</t>
  </si>
  <si>
    <t>耕地开发专项支出</t>
  </si>
  <si>
    <t>基本农田建设和保护支出</t>
  </si>
  <si>
    <t>土地整理支出</t>
  </si>
  <si>
    <t>用于地震灾后恢复重建的支出</t>
  </si>
  <si>
    <t xml:space="preserve">  城市基础设施配套费及对应专项债务收入安排的支出</t>
  </si>
  <si>
    <t>城市防洪</t>
  </si>
  <si>
    <t>其他城市基础设施配套费安排的支出</t>
  </si>
  <si>
    <t xml:space="preserve">  污水处理费及对应专项债务收入安排的支出</t>
  </si>
  <si>
    <t>污水处理设施建设和运营</t>
  </si>
  <si>
    <t>其他污水处理费安排的支出</t>
  </si>
  <si>
    <t>其他大中型水库库区基金支出</t>
  </si>
  <si>
    <t xml:space="preserve">  车辆通行费及对应专项债务收入安排的支出</t>
  </si>
  <si>
    <t>公路还贷</t>
  </si>
  <si>
    <t xml:space="preserve"> 其他车辆通行费安排的支出</t>
  </si>
  <si>
    <t xml:space="preserve">  散装水泥专项资金及对应专项债务收入安排的支出</t>
  </si>
  <si>
    <t>宣传</t>
  </si>
  <si>
    <t>其他散装水泥专项资金支出</t>
  </si>
  <si>
    <t xml:space="preserve">  新型墙体材料专项基金及对应专项债务收入安排的支出</t>
  </si>
  <si>
    <t>宣传和培训</t>
  </si>
  <si>
    <t>其他新型墙体材料专项基金支出</t>
  </si>
  <si>
    <t xml:space="preserve">  旅游发展基金支出</t>
  </si>
  <si>
    <t>地方旅游开发项目补助</t>
  </si>
  <si>
    <t xml:space="preserve">  其他政府性基金支出</t>
  </si>
  <si>
    <t xml:space="preserve">  彩票公益金及对应专项债务收入安排的支出</t>
  </si>
  <si>
    <t>用于社会福利的彩票公益金支出</t>
  </si>
  <si>
    <t>用于体育事业的彩票公益金支出</t>
  </si>
  <si>
    <t>用于教育事业的彩票公益金支出</t>
  </si>
  <si>
    <t>用于残疾人事业的彩票公益金支出</t>
  </si>
  <si>
    <t>用于文化事业的彩票公益金支出</t>
  </si>
  <si>
    <t>用于扶贫的彩票公益金支出</t>
  </si>
  <si>
    <t>用于城乡医疗救助的彩票公益金支出</t>
  </si>
  <si>
    <t>用于法律援助的彩票公益金支出</t>
  </si>
  <si>
    <t>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</si>
  <si>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</si>
  <si>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</si>
  <si>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2017年上级提前告知政府性基金转移支付明细表 </t>
  </si>
  <si>
    <t>提前下达2017大中型水库移民后期扶持结余资金</t>
  </si>
  <si>
    <t>中央专项彩票公益金支持乡村少年宫项目资金</t>
  </si>
  <si>
    <t>提前下达2017省级财政保障性安居工程专项资金</t>
  </si>
  <si>
    <t>2017年政府性基金对乡级转移支付情况表</t>
  </si>
  <si>
    <t>科目</t>
  </si>
  <si>
    <t>城镇管护资金</t>
  </si>
  <si>
    <t>2120899-其他国有土地使用权出让收入安排的支出</t>
  </si>
  <si>
    <t>道路征地、附属物补偿</t>
  </si>
  <si>
    <t>2120801-征地和拆迁补偿支出</t>
  </si>
  <si>
    <t>玉京大道扩宽取直</t>
  </si>
  <si>
    <t>2120804-农村基础设施建设支出</t>
  </si>
  <si>
    <t>污水管网监理费</t>
  </si>
  <si>
    <t>灶君庙道路建设</t>
  </si>
  <si>
    <t>2015年和2016年政府专项债务限额和余额情况表</t>
  </si>
  <si>
    <t>一、2015年末政府专项债务余额限额</t>
  </si>
  <si>
    <t>二、2015年末政府专项债务余额实际数</t>
  </si>
  <si>
    <r>
      <t>三、2016</t>
    </r>
    <r>
      <rPr>
        <sz val="12"/>
        <rFont val="宋体"/>
        <family val="0"/>
      </rPr>
      <t>年末政府专项债务余额限额</t>
    </r>
  </si>
  <si>
    <r>
      <t>四、2016</t>
    </r>
    <r>
      <rPr>
        <sz val="12"/>
        <rFont val="宋体"/>
        <family val="0"/>
      </rPr>
      <t>年政府专项债务转贷额</t>
    </r>
  </si>
  <si>
    <r>
      <t>五、2016</t>
    </r>
    <r>
      <rPr>
        <sz val="12"/>
        <rFont val="宋体"/>
        <family val="0"/>
      </rPr>
      <t>年政府专项债务还本额</t>
    </r>
  </si>
  <si>
    <t>六、2016年末政府专项债务余额</t>
  </si>
  <si>
    <t>备注：2016年产生的专项债务利息将在2017年支出，按照预算管理规定，在政府性基金预算中反映。</t>
  </si>
  <si>
    <t>2017年全县国有资本经营预算</t>
  </si>
  <si>
    <t>本年预算数</t>
  </si>
  <si>
    <t>为上年数的%</t>
  </si>
  <si>
    <t xml:space="preserve">  非税收入</t>
  </si>
  <si>
    <t xml:space="preserve">    国有资本经营收入</t>
  </si>
  <si>
    <t>国有资本经营支出</t>
  </si>
  <si>
    <t xml:space="preserve">    国有资本经营预算支出</t>
  </si>
  <si>
    <t xml:space="preserve">  其他支出</t>
  </si>
  <si>
    <t xml:space="preserve">  转移性支出</t>
  </si>
  <si>
    <t xml:space="preserve">    调出资金</t>
  </si>
  <si>
    <t>2017年全县社会保障基金收入预算</t>
  </si>
  <si>
    <t>项       目</t>
  </si>
  <si>
    <r>
      <t>上</t>
    </r>
    <r>
      <rPr>
        <sz val="10"/>
        <rFont val="宋体"/>
        <family val="0"/>
      </rPr>
      <t>年
执行数</t>
    </r>
  </si>
  <si>
    <r>
      <t>201</t>
    </r>
    <r>
      <rPr>
        <sz val="10"/>
        <rFont val="宋体"/>
        <family val="0"/>
      </rPr>
      <t>7</t>
    </r>
    <r>
      <rPr>
        <sz val="10"/>
        <rFont val="宋体"/>
        <family val="0"/>
      </rPr>
      <t>年预算数</t>
    </r>
  </si>
  <si>
    <t>社会保险基金收入</t>
  </si>
  <si>
    <t xml:space="preserve">  基本养老保险基金收入</t>
  </si>
  <si>
    <t xml:space="preserve">  失业保险基金收入</t>
  </si>
  <si>
    <t xml:space="preserve">  基本医疗保险收入</t>
  </si>
  <si>
    <t xml:space="preserve">  工伤保险基金收入</t>
  </si>
  <si>
    <t xml:space="preserve">  生育保险基金收入</t>
  </si>
  <si>
    <t xml:space="preserve">  城乡居民基本养老保险基金收入</t>
  </si>
  <si>
    <t xml:space="preserve">  机关事业单位基本养老保险基金收入</t>
  </si>
  <si>
    <t xml:space="preserve">  城乡居民基本医疗保险基金收入</t>
  </si>
  <si>
    <t xml:space="preserve">  其他社会保险基金收入</t>
  </si>
  <si>
    <t>2017年全县社会保障基金支出预算</t>
  </si>
  <si>
    <t>社会保险基金预算支出</t>
  </si>
  <si>
    <t xml:space="preserve">  基本养老保险基金支出</t>
  </si>
  <si>
    <t xml:space="preserve">  失业保险基金支出</t>
  </si>
  <si>
    <t xml:space="preserve">  基本医疗保险支出</t>
  </si>
  <si>
    <t xml:space="preserve">  工伤保险基金支出</t>
  </si>
  <si>
    <t xml:space="preserve">  生育保险基金支出</t>
  </si>
  <si>
    <t xml:space="preserve">  城乡居民基本养老保险基金支出</t>
  </si>
  <si>
    <t xml:space="preserve">  机关事业单位基本养老保险基金支出</t>
  </si>
  <si>
    <t xml:space="preserve">  城乡居民基本医疗保险基金支出</t>
  </si>
  <si>
    <t xml:space="preserve">  其他社会保险基金支出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</si>
</sst>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</numFmts>
  <fonts count="52">
    <font>
      <sz val="12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微软雅黑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Helv"/>
      <family val="2"/>
    </font>
    <font>
      <sz val="7"/>
      <name val="Small Fonts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2"/>
      <name val="Helv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color indexed="6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 style="thin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</borders>
  <cellStyleXfs count="40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4" fillId="4" borderId="1" applyNumberForma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44" fontId="7" fillId="0" borderId="0" applyFont="0" applyFill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41" fontId="7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43" fontId="7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3" applyNumberFormat="0" applyFont="0" applyAlignment="0" applyProtection="0"/>
    <xf numFmtId="0" fontId="8" fillId="7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4" fillId="3" borderId="0" applyNumberFormat="0" applyBorder="0" applyAlignment="0" applyProtection="0"/>
    <xf numFmtId="0" fontId="6" fillId="0" borderId="4" applyNumberFormat="0" applyFill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16" fillId="0" borderId="2" applyNumberFormat="0" applyFill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8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19" fillId="16" borderId="6" applyNumberFormat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22" fillId="16" borderId="1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3" fillId="17" borderId="7" applyNumberFormat="0" applyAlignment="0" applyProtection="0"/>
    <xf numFmtId="0" fontId="8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/>
    <xf numFmtId="0" fontId="8" fillId="18" borderId="0" applyNumberFormat="0" applyBorder="0" applyAlignment="0" applyProtection="0"/>
    <xf numFmtId="0" fontId="11" fillId="0" borderId="5" applyNumberFormat="0" applyFill="0" applyAlignment="0" applyProtection="0"/>
    <xf numFmtId="0" fontId="4" fillId="8" borderId="0" applyNumberFormat="0" applyBorder="0" applyAlignment="0" applyProtection="0"/>
    <xf numFmtId="0" fontId="24" fillId="0" borderId="8" applyNumberFormat="0" applyFill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25" fillId="0" borderId="9" applyNumberFormat="0" applyFill="0" applyAlignment="0" applyProtection="0"/>
    <xf numFmtId="0" fontId="6" fillId="0" borderId="4" applyNumberFormat="0" applyFill="0" applyAlignment="0" applyProtection="0"/>
    <xf numFmtId="0" fontId="4" fillId="5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26" fillId="2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27" fillId="19" borderId="0" applyNumberFormat="0" applyBorder="0" applyAlignment="0" applyProtection="0"/>
    <xf numFmtId="0" fontId="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21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0">
      <alignment/>
      <protection/>
    </xf>
    <xf numFmtId="0" fontId="4" fillId="2" borderId="0" applyNumberFormat="0" applyBorder="0" applyAlignment="0" applyProtection="0"/>
    <xf numFmtId="0" fontId="8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18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4" fillId="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8" fillId="2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1" fillId="0" borderId="0">
      <alignment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8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9" fillId="0" borderId="0">
      <alignment/>
      <protection/>
    </xf>
    <xf numFmtId="0" fontId="8" fillId="1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>
      <alignment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>
      <alignment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>
      <alignment/>
      <protection/>
    </xf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>
      <alignment/>
      <protection/>
    </xf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>
      <alignment/>
      <protection/>
    </xf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8" fillId="15" borderId="0" applyNumberFormat="0" applyBorder="0" applyAlignment="0" applyProtection="0"/>
    <xf numFmtId="0" fontId="8" fillId="9" borderId="0" applyNumberFormat="0" applyBorder="0" applyAlignment="0" applyProtection="0"/>
    <xf numFmtId="0" fontId="4" fillId="5" borderId="0" applyNumberFormat="0" applyBorder="0" applyAlignment="0" applyProtection="0"/>
    <xf numFmtId="0" fontId="18" fillId="3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>
      <alignment/>
      <protection/>
    </xf>
    <xf numFmtId="0" fontId="8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8" fillId="1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0">
      <alignment/>
      <protection/>
    </xf>
    <xf numFmtId="0" fontId="8" fillId="14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8" fillId="2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8" fillId="22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>
      <alignment/>
      <protection/>
    </xf>
    <xf numFmtId="0" fontId="8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8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2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0">
      <alignment/>
      <protection/>
    </xf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>
      <alignment/>
      <protection/>
    </xf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0">
      <alignment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>
      <alignment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18" fillId="15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8" fillId="14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8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18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0">
      <alignment/>
      <protection/>
    </xf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4" fillId="3" borderId="0" applyNumberFormat="0" applyBorder="0" applyAlignment="0" applyProtection="0"/>
    <xf numFmtId="0" fontId="18" fillId="15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>
      <alignment/>
      <protection/>
    </xf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8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4" fillId="3" borderId="0" applyNumberFormat="0" applyBorder="0" applyAlignment="0" applyProtection="0"/>
    <xf numFmtId="0" fontId="16" fillId="0" borderId="2" applyNumberFormat="0" applyFill="0" applyAlignment="0" applyProtection="0"/>
    <xf numFmtId="0" fontId="4" fillId="2" borderId="0" applyNumberFormat="0" applyBorder="0" applyAlignment="0" applyProtection="0"/>
    <xf numFmtId="0" fontId="8" fillId="13" borderId="0" applyNumberFormat="0" applyBorder="0" applyAlignment="0" applyProtection="0"/>
    <xf numFmtId="0" fontId="4" fillId="3" borderId="0" applyNumberFormat="0" applyBorder="0" applyAlignment="0" applyProtection="0"/>
    <xf numFmtId="0" fontId="8" fillId="22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8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8" fillId="1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4" fillId="3" borderId="0" applyNumberFormat="0" applyBorder="0" applyAlignment="0" applyProtection="0"/>
    <xf numFmtId="0" fontId="11" fillId="0" borderId="5" applyNumberFormat="0" applyFill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>
      <alignment/>
      <protection/>
    </xf>
    <xf numFmtId="0" fontId="7" fillId="26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9" fillId="0" borderId="0">
      <alignment/>
      <protection/>
    </xf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13" borderId="0" applyNumberFormat="0" applyBorder="0" applyAlignment="0" applyProtection="0"/>
    <xf numFmtId="0" fontId="4" fillId="2" borderId="0" applyNumberFormat="0" applyBorder="0" applyAlignment="0" applyProtection="0"/>
    <xf numFmtId="0" fontId="18" fillId="3" borderId="0" applyNumberFormat="0" applyBorder="0" applyAlignment="0" applyProtection="0"/>
    <xf numFmtId="0" fontId="4" fillId="2" borderId="0" applyNumberFormat="0" applyBorder="0" applyAlignment="0" applyProtection="0"/>
    <xf numFmtId="0" fontId="8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>
      <alignment/>
      <protection/>
    </xf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8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>
      <alignment/>
      <protection/>
    </xf>
    <xf numFmtId="0" fontId="4" fillId="2" borderId="0" applyNumberFormat="0" applyBorder="0" applyAlignment="0" applyProtection="0"/>
    <xf numFmtId="0" fontId="4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8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2" borderId="0" applyNumberFormat="0" applyBorder="0" applyAlignment="0" applyProtection="0"/>
    <xf numFmtId="0" fontId="9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0">
      <alignment/>
      <protection/>
    </xf>
    <xf numFmtId="0" fontId="4" fillId="8" borderId="0" applyNumberFormat="0" applyBorder="0" applyAlignment="0" applyProtection="0"/>
    <xf numFmtId="0" fontId="9" fillId="0" borderId="0">
      <alignment/>
      <protection/>
    </xf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0">
      <alignment/>
      <protection/>
    </xf>
    <xf numFmtId="0" fontId="4" fillId="8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0">
      <alignment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13" borderId="0" applyNumberFormat="0" applyBorder="0" applyAlignment="0" applyProtection="0"/>
    <xf numFmtId="0" fontId="4" fillId="8" borderId="0" applyNumberFormat="0" applyBorder="0" applyAlignment="0" applyProtection="0"/>
    <xf numFmtId="0" fontId="8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0">
      <alignment/>
      <protection/>
    </xf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20" fillId="3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9" fillId="0" borderId="0">
      <alignment/>
      <protection/>
    </xf>
    <xf numFmtId="0" fontId="4" fillId="12" borderId="0" applyNumberFormat="0" applyBorder="0" applyAlignment="0" applyProtection="0"/>
    <xf numFmtId="0" fontId="9" fillId="0" borderId="0">
      <alignment/>
      <protection/>
    </xf>
    <xf numFmtId="0" fontId="4" fillId="12" borderId="0" applyNumberFormat="0" applyBorder="0" applyAlignment="0" applyProtection="0"/>
    <xf numFmtId="0" fontId="9" fillId="0" borderId="0">
      <alignment/>
      <protection/>
    </xf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7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4" applyNumberFormat="0" applyFill="0" applyAlignment="0" applyProtection="0"/>
    <xf numFmtId="0" fontId="4" fillId="12" borderId="0" applyNumberFormat="0" applyBorder="0" applyAlignment="0" applyProtection="0"/>
    <xf numFmtId="0" fontId="9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3" borderId="0" applyNumberFormat="0" applyBorder="0" applyAlignment="0" applyProtection="0"/>
    <xf numFmtId="0" fontId="8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2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6" fillId="0" borderId="2" applyNumberFormat="0" applyFill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6" fillId="0" borderId="2" applyNumberFormat="0" applyFill="0" applyAlignment="0" applyProtection="0"/>
    <xf numFmtId="0" fontId="4" fillId="12" borderId="0" applyNumberFormat="0" applyBorder="0" applyAlignment="0" applyProtection="0"/>
    <xf numFmtId="0" fontId="16" fillId="0" borderId="2" applyNumberFormat="0" applyFill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11" fillId="0" borderId="5" applyNumberFormat="0" applyFill="0" applyAlignment="0" applyProtection="0"/>
    <xf numFmtId="0" fontId="4" fillId="12" borderId="0" applyNumberFormat="0" applyBorder="0" applyAlignment="0" applyProtection="0"/>
    <xf numFmtId="0" fontId="9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2" borderId="0" applyNumberFormat="0" applyBorder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2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37" fontId="34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14" borderId="0" applyNumberFormat="0" applyBorder="0" applyAlignment="0" applyProtection="0"/>
    <xf numFmtId="0" fontId="4" fillId="4" borderId="0" applyNumberFormat="0" applyBorder="0" applyAlignment="0" applyProtection="0"/>
    <xf numFmtId="0" fontId="8" fillId="9" borderId="0" applyNumberFormat="0" applyBorder="0" applyAlignment="0" applyProtection="0"/>
    <xf numFmtId="0" fontId="4" fillId="4" borderId="0" applyNumberFormat="0" applyBorder="0" applyAlignment="0" applyProtection="0"/>
    <xf numFmtId="0" fontId="1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3" borderId="0" applyNumberFormat="0" applyBorder="0" applyAlignment="0" applyProtection="0"/>
    <xf numFmtId="0" fontId="8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13" borderId="0" applyNumberFormat="0" applyBorder="0" applyAlignment="0" applyProtection="0"/>
    <xf numFmtId="0" fontId="4" fillId="4" borderId="0" applyNumberFormat="0" applyBorder="0" applyAlignment="0" applyProtection="0"/>
    <xf numFmtId="0" fontId="8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0" borderId="0">
      <alignment/>
      <protection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8" fillId="14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7" borderId="0" applyNumberFormat="0" applyBorder="0" applyAlignment="0" applyProtection="0"/>
    <xf numFmtId="0" fontId="4" fillId="11" borderId="0" applyNumberFormat="0" applyBorder="0" applyAlignment="0" applyProtection="0"/>
    <xf numFmtId="0" fontId="8" fillId="9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0" borderId="4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2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76" fontId="29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8" fillId="23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8" fillId="3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9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4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3" borderId="0" applyNumberFormat="0" applyBorder="0" applyAlignment="0" applyProtection="0"/>
    <xf numFmtId="0" fontId="4" fillId="24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9" fillId="0" borderId="0">
      <alignment/>
      <protection/>
    </xf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7" fillId="2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8" fillId="13" borderId="0" applyNumberFormat="0" applyBorder="0" applyAlignment="0" applyProtection="0"/>
    <xf numFmtId="0" fontId="4" fillId="7" borderId="0" applyNumberFormat="0" applyBorder="0" applyAlignment="0" applyProtection="0"/>
    <xf numFmtId="0" fontId="18" fillId="15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7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4" fillId="7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7" borderId="0" applyNumberFormat="0" applyBorder="0" applyAlignment="0" applyProtection="0"/>
    <xf numFmtId="0" fontId="7" fillId="2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7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7" borderId="0" applyNumberFormat="0" applyBorder="0" applyAlignment="0" applyProtection="0"/>
    <xf numFmtId="0" fontId="9" fillId="0" borderId="0">
      <alignment/>
      <protection/>
    </xf>
    <xf numFmtId="0" fontId="4" fillId="7" borderId="0" applyNumberFormat="0" applyBorder="0" applyAlignment="0" applyProtection="0"/>
    <xf numFmtId="0" fontId="9" fillId="0" borderId="0">
      <alignment/>
      <protection/>
    </xf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9" fillId="0" borderId="0">
      <alignment/>
      <protection/>
    </xf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9" fillId="0" borderId="0">
      <alignment/>
      <protection/>
    </xf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9" fillId="0" borderId="0">
      <alignment/>
      <protection/>
    </xf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9" fillId="0" borderId="0">
      <alignment/>
      <protection/>
    </xf>
    <xf numFmtId="0" fontId="36" fillId="0" borderId="10" applyNumberFormat="0" applyFill="0" applyAlignment="0" applyProtection="0"/>
    <xf numFmtId="0" fontId="4" fillId="7" borderId="0" applyNumberFormat="0" applyBorder="0" applyAlignment="0" applyProtection="0"/>
    <xf numFmtId="0" fontId="9" fillId="0" borderId="0">
      <alignment/>
      <protection/>
    </xf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9" fillId="0" borderId="0">
      <alignment/>
      <protection/>
    </xf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9" fillId="0" borderId="0">
      <alignment/>
      <protection/>
    </xf>
    <xf numFmtId="0" fontId="16" fillId="0" borderId="2" applyNumberFormat="0" applyFill="0" applyAlignment="0" applyProtection="0"/>
    <xf numFmtId="0" fontId="4" fillId="7" borderId="0" applyNumberFormat="0" applyBorder="0" applyAlignment="0" applyProtection="0"/>
    <xf numFmtId="0" fontId="9" fillId="0" borderId="0">
      <alignment/>
      <protection/>
    </xf>
    <xf numFmtId="0" fontId="16" fillId="0" borderId="2" applyNumberFormat="0" applyFill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2" applyNumberFormat="0" applyFill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9" fillId="0" borderId="0">
      <alignment/>
      <protection/>
    </xf>
    <xf numFmtId="0" fontId="16" fillId="0" borderId="2" applyNumberFormat="0" applyFill="0" applyAlignment="0" applyProtection="0"/>
    <xf numFmtId="0" fontId="4" fillId="7" borderId="0" applyNumberFormat="0" applyBorder="0" applyAlignment="0" applyProtection="0"/>
    <xf numFmtId="0" fontId="9" fillId="0" borderId="0">
      <alignment/>
      <protection/>
    </xf>
    <xf numFmtId="0" fontId="37" fillId="0" borderId="2" applyNumberFormat="0" applyFill="0" applyAlignment="0" applyProtection="0"/>
    <xf numFmtId="0" fontId="4" fillId="7" borderId="0" applyNumberFormat="0" applyBorder="0" applyAlignment="0" applyProtection="0"/>
    <xf numFmtId="0" fontId="9" fillId="0" borderId="0">
      <alignment/>
      <protection/>
    </xf>
    <xf numFmtId="0" fontId="16" fillId="0" borderId="2" applyNumberFormat="0" applyFill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6" fillId="0" borderId="2" applyNumberFormat="0" applyFill="0" applyAlignment="0" applyProtection="0"/>
    <xf numFmtId="0" fontId="4" fillId="24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6" fillId="0" borderId="2" applyNumberFormat="0" applyFill="0" applyAlignment="0" applyProtection="0"/>
    <xf numFmtId="0" fontId="4" fillId="24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6" fillId="0" borderId="2" applyNumberFormat="0" applyFill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2" fontId="32" fillId="0" borderId="0" applyProtection="0">
      <alignment/>
    </xf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6" fillId="0" borderId="2" applyNumberFormat="0" applyFill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2" applyNumberFormat="0" applyFill="0" applyAlignment="0" applyProtection="0"/>
    <xf numFmtId="0" fontId="4" fillId="24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9" borderId="0" applyNumberFormat="0" applyBorder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9" fillId="0" borderId="0">
      <alignment/>
      <protection/>
    </xf>
    <xf numFmtId="0" fontId="11" fillId="0" borderId="5" applyNumberFormat="0" applyFill="0" applyAlignment="0" applyProtection="0"/>
    <xf numFmtId="0" fontId="4" fillId="9" borderId="0" applyNumberFormat="0" applyBorder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9" fillId="0" borderId="0">
      <alignment/>
      <protection/>
    </xf>
    <xf numFmtId="0" fontId="18" fillId="15" borderId="0" applyNumberFormat="0" applyBorder="0" applyAlignment="0" applyProtection="0"/>
    <xf numFmtId="0" fontId="4" fillId="9" borderId="0" applyNumberFormat="0" applyBorder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9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/>
    <xf numFmtId="0" fontId="20" fillId="3" borderId="0" applyNumberFormat="0" applyBorder="0" applyAlignment="0" applyProtection="0"/>
    <xf numFmtId="0" fontId="8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2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22" borderId="0" applyNumberFormat="0" applyBorder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3" borderId="0" applyNumberFormat="0" applyBorder="0" applyAlignment="0" applyProtection="0"/>
    <xf numFmtId="0" fontId="11" fillId="0" borderId="5" applyNumberFormat="0" applyFill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1" fontId="2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7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9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6" fillId="0" borderId="2" applyNumberFormat="0" applyFill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6" fillId="0" borderId="2" applyNumberFormat="0" applyFill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6" fillId="0" borderId="2" applyNumberFormat="0" applyFill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15" fillId="30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15" fillId="3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7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7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6" fillId="0" borderId="2" applyNumberFormat="0" applyFill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6" fillId="0" borderId="2" applyNumberFormat="0" applyFill="0" applyAlignment="0" applyProtection="0"/>
    <xf numFmtId="0" fontId="4" fillId="11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9" fillId="0" borderId="0">
      <alignment/>
      <protection/>
    </xf>
    <xf numFmtId="0" fontId="4" fillId="24" borderId="0" applyNumberFormat="0" applyBorder="0" applyAlignment="0" applyProtection="0"/>
    <xf numFmtId="0" fontId="9" fillId="0" borderId="0">
      <alignment/>
      <protection/>
    </xf>
    <xf numFmtId="0" fontId="4" fillId="24" borderId="0" applyNumberFormat="0" applyBorder="0" applyAlignment="0" applyProtection="0"/>
    <xf numFmtId="0" fontId="9" fillId="0" borderId="0">
      <alignment/>
      <protection/>
    </xf>
    <xf numFmtId="0" fontId="4" fillId="24" borderId="0" applyNumberFormat="0" applyBorder="0" applyAlignment="0" applyProtection="0"/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9" fillId="0" borderId="0">
      <alignment/>
      <protection/>
    </xf>
    <xf numFmtId="0" fontId="4" fillId="24" borderId="0" applyNumberFormat="0" applyBorder="0" applyAlignment="0" applyProtection="0"/>
    <xf numFmtId="0" fontId="9" fillId="0" borderId="0">
      <alignment/>
      <protection/>
    </xf>
    <xf numFmtId="0" fontId="4" fillId="24" borderId="0" applyNumberFormat="0" applyBorder="0" applyAlignment="0" applyProtection="0"/>
    <xf numFmtId="0" fontId="9" fillId="0" borderId="0">
      <alignment/>
      <protection/>
    </xf>
    <xf numFmtId="0" fontId="4" fillId="24" borderId="0" applyNumberFormat="0" applyBorder="0" applyAlignment="0" applyProtection="0"/>
    <xf numFmtId="0" fontId="9" fillId="0" borderId="0">
      <alignment/>
      <protection/>
    </xf>
    <xf numFmtId="0" fontId="32" fillId="0" borderId="11" applyProtection="0">
      <alignment/>
    </xf>
    <xf numFmtId="0" fontId="4" fillId="24" borderId="0" applyNumberFormat="0" applyBorder="0" applyAlignment="0" applyProtection="0"/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8" fillId="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8" fillId="14" borderId="0" applyNumberFormat="0" applyBorder="0" applyAlignment="0" applyProtection="0"/>
    <xf numFmtId="0" fontId="4" fillId="4" borderId="0" applyNumberFormat="0" applyBorder="0" applyAlignment="0" applyProtection="0"/>
    <xf numFmtId="0" fontId="8" fillId="14" borderId="0" applyNumberFormat="0" applyBorder="0" applyAlignment="0" applyProtection="0"/>
    <xf numFmtId="0" fontId="4" fillId="24" borderId="0" applyNumberFormat="0" applyBorder="0" applyAlignment="0" applyProtection="0"/>
    <xf numFmtId="0" fontId="8" fillId="1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8" fillId="1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1" fillId="0" borderId="5" applyNumberFormat="0" applyFill="0" applyAlignment="0" applyProtection="0"/>
    <xf numFmtId="0" fontId="4" fillId="24" borderId="0" applyNumberFormat="0" applyBorder="0" applyAlignment="0" applyProtection="0"/>
    <xf numFmtId="0" fontId="20" fillId="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0" fillId="0" borderId="0">
      <alignment/>
      <protection/>
    </xf>
    <xf numFmtId="0" fontId="4" fillId="24" borderId="0" applyNumberFormat="0" applyBorder="0" applyAlignment="0" applyProtection="0"/>
    <xf numFmtId="0" fontId="0" fillId="0" borderId="0">
      <alignment/>
      <protection/>
    </xf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0" fillId="0" borderId="0">
      <alignment/>
      <protection/>
    </xf>
    <xf numFmtId="0" fontId="4" fillId="24" borderId="0" applyNumberFormat="0" applyBorder="0" applyAlignment="0" applyProtection="0"/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0" fillId="0" borderId="0">
      <alignment/>
      <protection/>
    </xf>
    <xf numFmtId="0" fontId="4" fillId="24" borderId="0" applyNumberFormat="0" applyBorder="0" applyAlignment="0" applyProtection="0"/>
    <xf numFmtId="0" fontId="0" fillId="0" borderId="0">
      <alignment/>
      <protection/>
    </xf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0" fillId="0" borderId="0">
      <alignment/>
      <protection/>
    </xf>
    <xf numFmtId="0" fontId="4" fillId="24" borderId="0" applyNumberFormat="0" applyBorder="0" applyAlignment="0" applyProtection="0"/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3" borderId="0" applyNumberFormat="0" applyBorder="0" applyAlignment="0" applyProtection="0"/>
    <xf numFmtId="0" fontId="8" fillId="14" borderId="0" applyNumberFormat="0" applyBorder="0" applyAlignment="0" applyProtection="0"/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3" borderId="0" applyNumberFormat="0" applyBorder="0" applyAlignment="0" applyProtection="0"/>
    <xf numFmtId="0" fontId="8" fillId="14" borderId="0" applyNumberFormat="0" applyBorder="0" applyAlignment="0" applyProtection="0"/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8" fillId="23" borderId="0" applyNumberFormat="0" applyBorder="0" applyAlignment="0" applyProtection="0"/>
    <xf numFmtId="0" fontId="4" fillId="11" borderId="0" applyNumberFormat="0" applyBorder="0" applyAlignment="0" applyProtection="0"/>
    <xf numFmtId="0" fontId="8" fillId="23" borderId="0" applyNumberFormat="0" applyBorder="0" applyAlignment="0" applyProtection="0"/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" fillId="3" borderId="0" applyNumberFormat="0" applyBorder="0" applyAlignment="0" applyProtection="0"/>
    <xf numFmtId="0" fontId="8" fillId="13" borderId="0" applyNumberFormat="0" applyBorder="0" applyAlignment="0" applyProtection="0"/>
    <xf numFmtId="0" fontId="11" fillId="0" borderId="5" applyNumberFormat="0" applyFill="0" applyAlignment="0" applyProtection="0"/>
    <xf numFmtId="0" fontId="8" fillId="13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5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0" borderId="5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" fillId="3" borderId="0" applyNumberFormat="0" applyBorder="0" applyAlignment="0" applyProtection="0"/>
    <xf numFmtId="0" fontId="8" fillId="7" borderId="0" applyNumberFormat="0" applyBorder="0" applyAlignment="0" applyProtection="0"/>
    <xf numFmtId="0" fontId="3" fillId="3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8" fillId="7" borderId="0" applyNumberFormat="0" applyBorder="0" applyAlignment="0" applyProtection="0"/>
    <xf numFmtId="0" fontId="3" fillId="3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9" fillId="0" borderId="0">
      <alignment/>
      <protection/>
    </xf>
    <xf numFmtId="0" fontId="8" fillId="9" borderId="0" applyNumberFormat="0" applyBorder="0" applyAlignment="0" applyProtection="0"/>
    <xf numFmtId="0" fontId="6" fillId="0" borderId="4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3" fillId="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3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6" fillId="0" borderId="4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" fillId="3" borderId="0" applyNumberFormat="0" applyBorder="0" applyAlignment="0" applyProtection="0"/>
    <xf numFmtId="0" fontId="8" fillId="22" borderId="0" applyNumberFormat="0" applyBorder="0" applyAlignment="0" applyProtection="0"/>
    <xf numFmtId="0" fontId="16" fillId="0" borderId="2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" fillId="3" borderId="0" applyNumberFormat="0" applyBorder="0" applyAlignment="0" applyProtection="0"/>
    <xf numFmtId="0" fontId="8" fillId="22" borderId="0" applyNumberFormat="0" applyBorder="0" applyAlignment="0" applyProtection="0"/>
    <xf numFmtId="0" fontId="11" fillId="0" borderId="5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" fillId="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0" fillId="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0">
      <alignment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1" fillId="0" borderId="12" applyNumberFormat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38" fontId="28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3" fillId="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0">
      <alignment/>
      <protection/>
    </xf>
    <xf numFmtId="0" fontId="15" fillId="3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5" fillId="3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5" fillId="20" borderId="0" applyNumberFormat="0" applyBorder="0" applyAlignment="0" applyProtection="0"/>
    <xf numFmtId="0" fontId="9" fillId="0" borderId="0">
      <alignment/>
      <protection/>
    </xf>
    <xf numFmtId="0" fontId="15" fillId="33" borderId="0" applyNumberFormat="0" applyBorder="0" applyAlignment="0" applyProtection="0"/>
    <xf numFmtId="0" fontId="7" fillId="26" borderId="0" applyNumberFormat="0" applyBorder="0" applyAlignment="0" applyProtection="0"/>
    <xf numFmtId="0" fontId="15" fillId="34" borderId="0" applyNumberFormat="0" applyBorder="0" applyAlignment="0" applyProtection="0"/>
    <xf numFmtId="0" fontId="15" fillId="18" borderId="0" applyNumberFormat="0" applyBorder="0" applyAlignment="0" applyProtection="0"/>
    <xf numFmtId="0" fontId="9" fillId="0" borderId="0">
      <alignment/>
      <protection/>
    </xf>
    <xf numFmtId="0" fontId="15" fillId="34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/>
      <protection/>
    </xf>
    <xf numFmtId="0" fontId="15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20" borderId="0" applyNumberFormat="0" applyBorder="0" applyAlignment="0" applyProtection="0"/>
    <xf numFmtId="0" fontId="7" fillId="35" borderId="0" applyNumberFormat="0" applyBorder="0" applyAlignment="0" applyProtection="0"/>
    <xf numFmtId="0" fontId="15" fillId="32" borderId="0" applyNumberFormat="0" applyBorder="0" applyAlignment="0" applyProtection="0"/>
    <xf numFmtId="0" fontId="15" fillId="22" borderId="0" applyNumberFormat="0" applyBorder="0" applyAlignment="0" applyProtection="0"/>
    <xf numFmtId="0" fontId="15" fillId="36" borderId="0" applyNumberFormat="0" applyBorder="0" applyAlignment="0" applyProtection="0"/>
    <xf numFmtId="0" fontId="15" fillId="29" borderId="0" applyNumberFormat="0" applyBorder="0" applyAlignment="0" applyProtection="0"/>
    <xf numFmtId="0" fontId="15" fillId="23" borderId="0" applyNumberFormat="0" applyBorder="0" applyAlignment="0" applyProtection="0"/>
    <xf numFmtId="0" fontId="3" fillId="3" borderId="0" applyNumberFormat="0" applyBorder="0" applyAlignment="0" applyProtection="0"/>
    <xf numFmtId="177" fontId="39" fillId="0" borderId="0" applyFill="0" applyBorder="0" applyAlignment="0">
      <protection/>
    </xf>
    <xf numFmtId="41" fontId="29" fillId="0" borderId="0" applyFont="0" applyFill="0" applyBorder="0" applyAlignment="0" applyProtection="0"/>
    <xf numFmtId="0" fontId="0" fillId="0" borderId="0">
      <alignment/>
      <protection/>
    </xf>
    <xf numFmtId="178" fontId="41" fillId="0" borderId="0">
      <alignment/>
      <protection/>
    </xf>
    <xf numFmtId="0" fontId="11" fillId="0" borderId="5" applyNumberFormat="0" applyFill="0" applyAlignment="0" applyProtection="0"/>
    <xf numFmtId="43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41" fillId="0" borderId="0">
      <alignment/>
      <protection/>
    </xf>
    <xf numFmtId="0" fontId="32" fillId="0" borderId="0" applyProtection="0">
      <alignment/>
    </xf>
    <xf numFmtId="0" fontId="0" fillId="0" borderId="0">
      <alignment/>
      <protection/>
    </xf>
    <xf numFmtId="181" fontId="41" fillId="0" borderId="0">
      <alignment/>
      <protection/>
    </xf>
    <xf numFmtId="0" fontId="31" fillId="0" borderId="13">
      <alignment horizontal="left" vertical="center"/>
      <protection/>
    </xf>
    <xf numFmtId="0" fontId="30" fillId="0" borderId="0" applyProtection="0">
      <alignment/>
    </xf>
    <xf numFmtId="0" fontId="31" fillId="0" borderId="0" applyProtection="0">
      <alignment/>
    </xf>
    <xf numFmtId="10" fontId="28" fillId="16" borderId="14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2" fillId="0" borderId="0">
      <alignment/>
      <protection/>
    </xf>
    <xf numFmtId="10" fontId="29" fillId="0" borderId="0" applyFont="0" applyFill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0" fillId="0" borderId="0">
      <alignment/>
      <protection/>
    </xf>
    <xf numFmtId="0" fontId="6" fillId="0" borderId="4" applyNumberFormat="0" applyFill="0" applyAlignment="0" applyProtection="0"/>
    <xf numFmtId="0" fontId="0" fillId="0" borderId="0">
      <alignment/>
      <protection/>
    </xf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3" fillId="3" borderId="0" applyNumberFormat="0" applyBorder="0" applyAlignment="0" applyProtection="0"/>
    <xf numFmtId="0" fontId="6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3" fillId="3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0" fillId="0" borderId="0">
      <alignment/>
      <protection/>
    </xf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0" fillId="3" borderId="0" applyNumberFormat="0" applyBorder="0" applyAlignment="0" applyProtection="0"/>
    <xf numFmtId="0" fontId="11" fillId="0" borderId="5" applyNumberFormat="0" applyFill="0" applyAlignment="0" applyProtection="0"/>
    <xf numFmtId="0" fontId="3" fillId="3" borderId="0" applyNumberFormat="0" applyBorder="0" applyAlignment="0" applyProtection="0"/>
    <xf numFmtId="0" fontId="11" fillId="0" borderId="5" applyNumberFormat="0" applyFill="0" applyAlignment="0" applyProtection="0"/>
    <xf numFmtId="0" fontId="9" fillId="0" borderId="0">
      <alignment/>
      <protection/>
    </xf>
    <xf numFmtId="0" fontId="11" fillId="0" borderId="5" applyNumberFormat="0" applyFill="0" applyAlignment="0" applyProtection="0"/>
    <xf numFmtId="0" fontId="9" fillId="0" borderId="0">
      <alignment/>
      <protection/>
    </xf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9" fillId="0" borderId="0">
      <alignment/>
      <protection/>
    </xf>
    <xf numFmtId="0" fontId="43" fillId="0" borderId="1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8" fillId="0" borderId="14">
      <alignment horizontal="distributed" vertical="center" wrapText="1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8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>
      <alignment/>
      <protection/>
    </xf>
    <xf numFmtId="0" fontId="18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18" fillId="15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8" fillId="1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3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8" fillId="3" borderId="0" applyNumberFormat="0" applyBorder="0" applyAlignment="0" applyProtection="0"/>
    <xf numFmtId="0" fontId="9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" fillId="0" borderId="0">
      <alignment/>
      <protection/>
    </xf>
    <xf numFmtId="0" fontId="20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058">
    <cellStyle name="Normal" xfId="0"/>
    <cellStyle name="Currency [0]" xfId="15"/>
    <cellStyle name="20% - 强调文字颜色 3" xfId="16"/>
    <cellStyle name="20% - 强调文字颜色 2 4 2 3" xfId="17"/>
    <cellStyle name="输入" xfId="18"/>
    <cellStyle name="20% - 强调文字颜色 3 2 3 3" xfId="19"/>
    <cellStyle name="20% - 强调文字颜色 2 3 6" xfId="20"/>
    <cellStyle name="Currency" xfId="21"/>
    <cellStyle name="20% - 强调文字颜色 1 6 2 2" xfId="22"/>
    <cellStyle name="Accent2 - 40%" xfId="23"/>
    <cellStyle name="40% - 强调文字颜色 2 2 3 2 2" xfId="24"/>
    <cellStyle name="Comma [0]" xfId="25"/>
    <cellStyle name="20% - 强调文字颜色 3 5 5" xfId="26"/>
    <cellStyle name="20% - 强调文字颜色 4 2 4 3" xfId="27"/>
    <cellStyle name="常规 113 7 2" xfId="28"/>
    <cellStyle name="常规 111 3 2 2 2 2" xfId="29"/>
    <cellStyle name="常规 108 7 2" xfId="30"/>
    <cellStyle name="40% - 强调文字颜色 3 3 3 2" xfId="31"/>
    <cellStyle name="40% - 强调文字颜色 3" xfId="32"/>
    <cellStyle name="差_省级明细_副本1.2 2" xfId="33"/>
    <cellStyle name="差" xfId="34"/>
    <cellStyle name="Comma" xfId="35"/>
    <cellStyle name="20% - 强调文字颜色 3 6 2 2" xfId="36"/>
    <cellStyle name="20% - 强调文字颜色 4 5 6" xfId="37"/>
    <cellStyle name="常规 111 6 2 2 3" xfId="38"/>
    <cellStyle name="_ET_STYLE_NoName_00_ 5" xfId="39"/>
    <cellStyle name="60% - 强调文字颜色 3" xfId="40"/>
    <cellStyle name="Hyperlink" xfId="41"/>
    <cellStyle name="标题 2 3_1.3日 2017年预算草案 - 副本" xfId="42"/>
    <cellStyle name="Percent" xfId="43"/>
    <cellStyle name="20% - 强调文字颜色 1 6 5 2" xfId="44"/>
    <cellStyle name="Followed Hyperlink" xfId="45"/>
    <cellStyle name="20% - 强调文字颜色 6 4 2 2" xfId="46"/>
    <cellStyle name="20% - 强调文字颜色 4 5" xfId="47"/>
    <cellStyle name="注释" xfId="48"/>
    <cellStyle name="60% - 强调文字颜色 2 3" xfId="49"/>
    <cellStyle name="常规 102 3 2 3" xfId="50"/>
    <cellStyle name="40% - 强调文字颜色 1 6 2 3" xfId="51"/>
    <cellStyle name="20% - 强调文字颜色 1 7 2 2 2" xfId="52"/>
    <cellStyle name="60% - 强调文字颜色 2" xfId="53"/>
    <cellStyle name="常规 10 9 2 3" xfId="54"/>
    <cellStyle name="标题 4" xfId="55"/>
    <cellStyle name="差_省级明细 2" xfId="56"/>
    <cellStyle name="20% - 强调文字颜色 4 3 4 3" xfId="57"/>
    <cellStyle name="20% - 强调文字颜色 4 5 5" xfId="58"/>
    <cellStyle name="警告文本" xfId="59"/>
    <cellStyle name="40% - 强调文字颜色 2 2 4 2 2" xfId="60"/>
    <cellStyle name="常规 111 6 2 2 2" xfId="61"/>
    <cellStyle name="常规 106 6 2 2 2" xfId="62"/>
    <cellStyle name="40% - 强调文字颜色 5 9 2 2 2" xfId="63"/>
    <cellStyle name="_ET_STYLE_NoName_00_ 4" xfId="64"/>
    <cellStyle name="20% - 强调文字颜色 4 4 2" xfId="65"/>
    <cellStyle name="标题" xfId="66"/>
    <cellStyle name="解释性文本" xfId="67"/>
    <cellStyle name="标题 1 5 2" xfId="68"/>
    <cellStyle name="20% - 强调文字颜色 2 3 2 2 2" xfId="69"/>
    <cellStyle name="标题 1" xfId="70"/>
    <cellStyle name="20% - 强调文字颜色 5 3 4" xfId="71"/>
    <cellStyle name="20% - 强调文字颜色 4 4 2 2" xfId="72"/>
    <cellStyle name="标题 2" xfId="73"/>
    <cellStyle name="60% - 强调文字颜色 1" xfId="74"/>
    <cellStyle name="常规 10 9 2 2" xfId="75"/>
    <cellStyle name="20% - 强调文字颜色 5 3 5" xfId="76"/>
    <cellStyle name="20% - 强调文字颜色 4 4 2 3" xfId="77"/>
    <cellStyle name="标题 3" xfId="78"/>
    <cellStyle name="60% - 强调文字颜色 4" xfId="79"/>
    <cellStyle name="20% - 强调文字颜色 6 4 4 2" xfId="80"/>
    <cellStyle name="20% - 强调文字颜色 4 5 3 2 2" xfId="81"/>
    <cellStyle name="差_20111127汇报附表（8张）" xfId="82"/>
    <cellStyle name="_ET_STYLE_NoName_00_ 2 2 2" xfId="83"/>
    <cellStyle name="输出" xfId="84"/>
    <cellStyle name="40% - 强调文字颜色 3 4 7" xfId="85"/>
    <cellStyle name="20% - 强调文字颜色 2 4 2" xfId="86"/>
    <cellStyle name="20% - 强调文字颜色 1 3 4 3" xfId="87"/>
    <cellStyle name="计算" xfId="88"/>
    <cellStyle name="常规 116 6 3" xfId="89"/>
    <cellStyle name="常规 104 3 2 3" xfId="90"/>
    <cellStyle name="40% - 强调文字颜色 3 6 2 3" xfId="91"/>
    <cellStyle name="20% - 强调文字颜色 1 9 2 2 2" xfId="92"/>
    <cellStyle name="20% - 强调文字颜色 1 4 3" xfId="93"/>
    <cellStyle name="检查单元格" xfId="94"/>
    <cellStyle name="60% - 强调文字颜色 1 3 2 2 2" xfId="95"/>
    <cellStyle name="20% - 强调文字颜色 3 6 3 2" xfId="96"/>
    <cellStyle name="20% - 强调文字颜色 3 5 2 2 2" xfId="97"/>
    <cellStyle name="20% - 强调文字颜色 6" xfId="98"/>
    <cellStyle name="常规 114 3 4 2" xfId="99"/>
    <cellStyle name="常规 109 3 4 2" xfId="100"/>
    <cellStyle name="20% - 强调文字颜色 3 9 2" xfId="101"/>
    <cellStyle name="常规 114 2 3 2 2" xfId="102"/>
    <cellStyle name="常规 109 2 3 2 2" xfId="103"/>
    <cellStyle name="20% - 强调文字颜色 2 8 2 2" xfId="104"/>
    <cellStyle name="强调文字颜色 2" xfId="105"/>
    <cellStyle name="标题 3 4 3 2" xfId="106"/>
    <cellStyle name="40% - 强调文字颜色 4 2 3 3" xfId="107"/>
    <cellStyle name="链接单元格" xfId="108"/>
    <cellStyle name="20% - 强调文字颜色 6 3 5" xfId="109"/>
    <cellStyle name="20% - 强调文字颜色 4 5 2 3" xfId="110"/>
    <cellStyle name="汇总" xfId="111"/>
    <cellStyle name="标题 1 2_1.3日 2017年预算草案 - 副本" xfId="112"/>
    <cellStyle name="20% - 强调文字颜色 1 6 6" xfId="113"/>
    <cellStyle name="常规 103 2 3" xfId="114"/>
    <cellStyle name="40% - 强调文字颜色 2 5 3" xfId="115"/>
    <cellStyle name="20% - 强调文字颜色 1 2 5 2 2" xfId="116"/>
    <cellStyle name="20% - 强调文字颜色 3 10 2 2" xfId="117"/>
    <cellStyle name="好" xfId="118"/>
    <cellStyle name="常规 11 7 2 2" xfId="119"/>
    <cellStyle name="差 2 3 2" xfId="120"/>
    <cellStyle name="20% - 强调文字颜色 3 3" xfId="121"/>
    <cellStyle name="适中" xfId="122"/>
    <cellStyle name="20% - 强调文字颜色 5" xfId="123"/>
    <cellStyle name="标题 5 3 3" xfId="124"/>
    <cellStyle name="强调文字颜色 1" xfId="125"/>
    <cellStyle name="40% - 强调文字颜色 4 2 3 2" xfId="126"/>
    <cellStyle name="20% - 强调文字颜色 1" xfId="127"/>
    <cellStyle name="常规 117 3 2 2 2" xfId="128"/>
    <cellStyle name="20% - 强调文字颜色 1 4 4 2" xfId="129"/>
    <cellStyle name="40% - 强调文字颜色 1" xfId="130"/>
    <cellStyle name="20% - 强调文字颜色 2 4 2 2" xfId="131"/>
    <cellStyle name="20% - 强调文字颜色 2" xfId="132"/>
    <cellStyle name="常规 117 3 2 2 3" xfId="133"/>
    <cellStyle name="20% - 强调文字颜色 1 4 4 3" xfId="134"/>
    <cellStyle name="40% - 强调文字颜色 2" xfId="135"/>
    <cellStyle name="20% - 强调文字颜色 3 9 3" xfId="136"/>
    <cellStyle name="20% - 强调文字颜色 3 5 5 2" xfId="137"/>
    <cellStyle name="20% - 强调文字颜色 2 8 2 3" xfId="138"/>
    <cellStyle name="强调文字颜色 3" xfId="139"/>
    <cellStyle name="40% - 强调文字颜色 4 2 3 4" xfId="140"/>
    <cellStyle name="常规 10 3 3 2" xfId="141"/>
    <cellStyle name="20% - 强调文字颜色 3 9 4" xfId="142"/>
    <cellStyle name="强调文字颜色 4" xfId="143"/>
    <cellStyle name="20% - 强调文字颜色 5 5 2 2 2" xfId="144"/>
    <cellStyle name="20% - 强调文字颜色 4" xfId="145"/>
    <cellStyle name="标题 5 3 2" xfId="146"/>
    <cellStyle name="20% - 着色 1" xfId="147"/>
    <cellStyle name="20% - 强调文字颜色 2 6 2 2 2" xfId="148"/>
    <cellStyle name="差_2009年财力测算情况11.19_基金汇总" xfId="149"/>
    <cellStyle name="20% - 强调文字颜色 1 9 2 2" xfId="150"/>
    <cellStyle name="40% - 强调文字颜色 4" xfId="151"/>
    <cellStyle name="常规 113 7 3" xfId="152"/>
    <cellStyle name="常规 108 7 3" xfId="153"/>
    <cellStyle name="标题 2 5 3 2" xfId="154"/>
    <cellStyle name="40% - 强调文字颜色 3 3 3 3" xfId="155"/>
    <cellStyle name="强调文字颜色 5" xfId="156"/>
    <cellStyle name="60% - 强调文字颜色 6 5 2" xfId="157"/>
    <cellStyle name="40% - 强调文字颜色 4 3 6" xfId="158"/>
    <cellStyle name="20% - 强调文字颜色 2 6 5 2" xfId="159"/>
    <cellStyle name="20% - 强调文字颜色 1 9 2 3" xfId="160"/>
    <cellStyle name="40% - 强调文字颜色 5" xfId="161"/>
    <cellStyle name="常规 113 7 4" xfId="162"/>
    <cellStyle name="常规 108 7 4" xfId="163"/>
    <cellStyle name="60% - 强调文字颜色 5" xfId="164"/>
    <cellStyle name="20% - 强调文字颜色 6 4 4 3" xfId="165"/>
    <cellStyle name="_ET_STYLE_NoName_00_ 2 2 3" xfId="166"/>
    <cellStyle name="强调文字颜色 6" xfId="167"/>
    <cellStyle name="60% - 强调文字颜色 6 5 3" xfId="168"/>
    <cellStyle name="40% - 强调文字颜色 4 3 7" xfId="169"/>
    <cellStyle name="20% - 强调文字颜色 3 3 2" xfId="170"/>
    <cellStyle name="40% - 强调文字颜色 6" xfId="171"/>
    <cellStyle name="20% - 强调文字颜色 5 4 3 2 2" xfId="172"/>
    <cellStyle name="60% - 强调文字颜色 6" xfId="173"/>
    <cellStyle name="差 9 2 2" xfId="174"/>
    <cellStyle name="_ET_STYLE_NoName_00_" xfId="175"/>
    <cellStyle name="20% - 强调文字颜色 4 5 3" xfId="176"/>
    <cellStyle name="_ET_STYLE_NoName_00_ 2" xfId="177"/>
    <cellStyle name="20% - 强调文字颜色 4 3 2 2 2" xfId="178"/>
    <cellStyle name="20% - 强调文字颜色 4 3 4 2" xfId="179"/>
    <cellStyle name="20% - 强调文字颜色 4 5 4" xfId="180"/>
    <cellStyle name="_ET_STYLE_NoName_00_ 3" xfId="181"/>
    <cellStyle name="60% - 强调文字颜色 6 2 6" xfId="182"/>
    <cellStyle name="_ET_STYLE_NoName_00_ 2 2 2 2" xfId="183"/>
    <cellStyle name="?鹎%U龡&amp;H齲_x0001_C铣_x0014__x0007__x0001__x0001_" xfId="184"/>
    <cellStyle name="差_2009年结算（最终）_收入汇总" xfId="185"/>
    <cellStyle name="20% - 强调文字颜色 6 4 4" xfId="186"/>
    <cellStyle name="20% - 强调文字颜色 4 5 3 2" xfId="187"/>
    <cellStyle name="_ET_STYLE_NoName_00_ 2 2" xfId="188"/>
    <cellStyle name="差_20160105省级2016年预算情况表（最新）_2017年预算草案（债务）" xfId="189"/>
    <cellStyle name="20% - 强调文字颜色 6 4 5" xfId="190"/>
    <cellStyle name="20% - 强调文字颜色 4 5 3 3" xfId="191"/>
    <cellStyle name="_ET_STYLE_NoName_00_ 2 3" xfId="192"/>
    <cellStyle name="_ET_STYLE_NoName_00_ 2 3 2" xfId="193"/>
    <cellStyle name="常规 102 8 2" xfId="194"/>
    <cellStyle name="_ET_STYLE_NoName_00_ 2 4" xfId="195"/>
    <cellStyle name="60% - 强调文字颜色 1 6 2 3" xfId="196"/>
    <cellStyle name="20% - 强调文字颜色 6 6 4" xfId="197"/>
    <cellStyle name="20% - 强调文字颜色 4 5 5 2" xfId="198"/>
    <cellStyle name="20% - 强调文字颜色 3 8 2 3" xfId="199"/>
    <cellStyle name="常规 111 6 2 2 2 2" xfId="200"/>
    <cellStyle name="_ET_STYLE_NoName_00_ 4 2" xfId="201"/>
    <cellStyle name="常规 113 2 2 2 2 2" xfId="202"/>
    <cellStyle name="常规 108 2 2 2 2 2" xfId="203"/>
    <cellStyle name="标题 8 2 2" xfId="204"/>
    <cellStyle name="20% - 强调文字颜色 3 4 4 3" xfId="205"/>
    <cellStyle name="常规 10 2 2 2" xfId="206"/>
    <cellStyle name="60% - 强调文字颜色 1 2 4 3" xfId="207"/>
    <cellStyle name="20% - 强调文字颜色 2 8 4" xfId="208"/>
    <cellStyle name="常规 111 5 3 2 2" xfId="209"/>
    <cellStyle name="20% - 强调文字颜色 1 10" xfId="210"/>
    <cellStyle name="20% - 强调文字颜色 1 10 2" xfId="211"/>
    <cellStyle name="20% - 强调文字颜色 1 10 2 2" xfId="212"/>
    <cellStyle name="20% - 强调文字颜色 1 10 3" xfId="213"/>
    <cellStyle name="常规 117 3 2 2 2 2" xfId="214"/>
    <cellStyle name="20% - 强调文字颜色 1 2" xfId="215"/>
    <cellStyle name="40% - 强调文字颜色 2 2 7" xfId="216"/>
    <cellStyle name="20% - 强调文字颜色 1 2 2" xfId="217"/>
    <cellStyle name="20% - 强调文字颜色 2 4 4 3" xfId="218"/>
    <cellStyle name="40% - 强调文字颜色 2 2 7 2" xfId="219"/>
    <cellStyle name="20% - 强调文字颜色 1 2 2 2" xfId="220"/>
    <cellStyle name="常规 100 2 3" xfId="221"/>
    <cellStyle name="20% - 强调文字颜色 1 2 2 2 2" xfId="222"/>
    <cellStyle name="常规 114 3 2 2 2 2" xfId="223"/>
    <cellStyle name="常规 109 3 2 2 2 2" xfId="224"/>
    <cellStyle name="标题 6" xfId="225"/>
    <cellStyle name="20% - 强调文字颜色 3 7 2 2 2" xfId="226"/>
    <cellStyle name="20% - 强调文字颜色 1 2 2 3" xfId="227"/>
    <cellStyle name="20% - 强调文字颜色 1 2 2 4" xfId="228"/>
    <cellStyle name="40% - 强调文字颜色 2 2 8" xfId="229"/>
    <cellStyle name="20% - 强调文字颜色 1 2 3" xfId="230"/>
    <cellStyle name="20% - 强调文字颜色 1 2 3 2" xfId="231"/>
    <cellStyle name="常规 101 2 3" xfId="232"/>
    <cellStyle name="20% - 强调文字颜色 1 2 3 2 2" xfId="233"/>
    <cellStyle name="20% - 强调文字颜色 1 2 3 3" xfId="234"/>
    <cellStyle name="20% - 强调文字颜色 1 3 2 2 2" xfId="235"/>
    <cellStyle name="20% - 强调文字颜色 1 2 3 4" xfId="236"/>
    <cellStyle name="常规 11 6" xfId="237"/>
    <cellStyle name="20% - 强调文字颜色 2 9 2 2" xfId="238"/>
    <cellStyle name="常规 114 2 2 2 2 2" xfId="239"/>
    <cellStyle name="常规 109 2 2 2 2 2" xfId="240"/>
    <cellStyle name="40% - 强调文字颜色 4 10" xfId="241"/>
    <cellStyle name="40% - 强调文字颜色 2 2 9" xfId="242"/>
    <cellStyle name="20% - 强调文字颜色 1 2 4" xfId="243"/>
    <cellStyle name="20% - 强调文字颜色 2 7 2 2 2" xfId="244"/>
    <cellStyle name="常规 11 6 2" xfId="245"/>
    <cellStyle name="20% - 强调文字颜色 2 9 2 2 2" xfId="246"/>
    <cellStyle name="差_省级明细_代编全省支出预算修改_2017年预算草案（债务）" xfId="247"/>
    <cellStyle name="40% - 强调文字颜色 4 10 2" xfId="248"/>
    <cellStyle name="20% - 强调文字颜色 1 2 4 2" xfId="249"/>
    <cellStyle name="常规 102 2 3" xfId="250"/>
    <cellStyle name="40% - 强调文字颜色 4 10 2 2" xfId="251"/>
    <cellStyle name="40% - 强调文字颜色 1 5 3" xfId="252"/>
    <cellStyle name="20% - 强调文字颜色 1 2 4 2 2" xfId="253"/>
    <cellStyle name="40% - 强调文字颜色 4 10 3" xfId="254"/>
    <cellStyle name="20% - 强调文字颜色 1 2 4 3" xfId="255"/>
    <cellStyle name="20% - 强调文字颜色 1 2 4 4" xfId="256"/>
    <cellStyle name="40% - 强调文字颜色 2 4" xfId="257"/>
    <cellStyle name="20% - 强调文字颜色 3 6 5 2" xfId="258"/>
    <cellStyle name="20% - 强调文字颜色 1 2 5" xfId="259"/>
    <cellStyle name="20% - 强调文字颜色 3 10" xfId="260"/>
    <cellStyle name="常规 11 7" xfId="261"/>
    <cellStyle name="20% - 强调文字颜色 2 9 2 3" xfId="262"/>
    <cellStyle name="20% - 强调文字颜色 1 2 5 2" xfId="263"/>
    <cellStyle name="20% - 强调文字颜色 3 10 2" xfId="264"/>
    <cellStyle name="常规 115 7 2 2 2" xfId="265"/>
    <cellStyle name="20% - 强调文字颜色 1 2 5 3" xfId="266"/>
    <cellStyle name="20% - 强调文字颜色 3 10 3" xfId="267"/>
    <cellStyle name="20% - 强调文字颜色 1 2 5 4" xfId="268"/>
    <cellStyle name="常规 116 3 2 3 2" xfId="269"/>
    <cellStyle name="20% - 强调文字颜色 1 2 6" xfId="270"/>
    <cellStyle name="常规 111 3 2 4" xfId="271"/>
    <cellStyle name="20% - 强调文字颜色 1 2 6 2" xfId="272"/>
    <cellStyle name="20% - 强调文字颜色 1 2 7" xfId="273"/>
    <cellStyle name="20% - 强调文字颜色 1 2 7 2" xfId="274"/>
    <cellStyle name="20% - 强调文字颜色 1 2 8" xfId="275"/>
    <cellStyle name="20% - 强调文字颜色 1 2 9" xfId="276"/>
    <cellStyle name="20% - 强调文字颜色 1 3" xfId="277"/>
    <cellStyle name="40% - 强调文字颜色 2 3 7" xfId="278"/>
    <cellStyle name="20% - 强调文字颜色 1 3 2" xfId="279"/>
    <cellStyle name="20% - 强调文字颜色 1 3 2 2" xfId="280"/>
    <cellStyle name="20% - 强调文字颜色 1 3 2 3" xfId="281"/>
    <cellStyle name="20% - 强调文字颜色 1 3 2 4" xfId="282"/>
    <cellStyle name="20% - 强调文字颜色 1 3 3" xfId="283"/>
    <cellStyle name="20% - 强调文字颜色 1 3 3 2" xfId="284"/>
    <cellStyle name="20% - 强调文字颜色 1 3 3 2 2" xfId="285"/>
    <cellStyle name="差_省级明细_副本最新_收入汇总" xfId="286"/>
    <cellStyle name="20% - 强调文字颜色 1 3 3 3" xfId="287"/>
    <cellStyle name="20% - 强调文字颜色 2 9 3 2" xfId="288"/>
    <cellStyle name="20% - 强调文字颜色 1 3 4" xfId="289"/>
    <cellStyle name="20% - 强调文字颜色 1 3 4 2" xfId="290"/>
    <cellStyle name="20% - 强调文字颜色 1 3 4 2 2" xfId="291"/>
    <cellStyle name="20% - 强调文字颜色 1 3 5" xfId="292"/>
    <cellStyle name="20% - 强调文字颜色 1 3 5 2" xfId="293"/>
    <cellStyle name="20% - 强调文字颜色 1 3 6" xfId="294"/>
    <cellStyle name="20% - 强调文字颜色 1 3 7" xfId="295"/>
    <cellStyle name="20% - 强调文字颜色 1 4" xfId="296"/>
    <cellStyle name="20% - 强调文字颜色 1 4 2" xfId="297"/>
    <cellStyle name="20% - 强调文字颜色 1 4 2 2" xfId="298"/>
    <cellStyle name="常规 114 3 3" xfId="299"/>
    <cellStyle name="常规 109 3 3" xfId="300"/>
    <cellStyle name="20% - 强调文字颜色 3 8" xfId="301"/>
    <cellStyle name="20% - 强调文字颜色 2 2 3 4" xfId="302"/>
    <cellStyle name="20% - 强调文字颜色 1 4 2 2 2" xfId="303"/>
    <cellStyle name="20% - 强调文字颜色 1 4 2 3" xfId="304"/>
    <cellStyle name="20% - 强调文字颜色 1 4 3 2" xfId="305"/>
    <cellStyle name="20% - 强调文字颜色 1 4 3 2 2" xfId="306"/>
    <cellStyle name="20% - 强调文字颜色 1 4 3 3" xfId="307"/>
    <cellStyle name="20% - 强调文字颜色 1 4 4" xfId="308"/>
    <cellStyle name="20% - 强调文字颜色 1 4 4 2 2" xfId="309"/>
    <cellStyle name="20% - 强调文字颜色 1 4 5" xfId="310"/>
    <cellStyle name="20% - 强调文字颜色 1 4 5 2" xfId="311"/>
    <cellStyle name="20% - 强调文字颜色 1 4 6" xfId="312"/>
    <cellStyle name="20% - 强调文字颜色 1 4 7" xfId="313"/>
    <cellStyle name="20% - 强调文字颜色 1 5" xfId="314"/>
    <cellStyle name="20% - 强调文字颜色 1 5 2" xfId="315"/>
    <cellStyle name="差_2009年财力测算情况11.19" xfId="316"/>
    <cellStyle name="60% - 强调文字颜色 3 3" xfId="317"/>
    <cellStyle name="20% - 强调文字颜色 1 5 2 2" xfId="318"/>
    <cellStyle name="差_2010年收入预测表（20091218)）_支出汇总" xfId="319"/>
    <cellStyle name="20% - 强调文字颜色 3 2 3 4" xfId="320"/>
    <cellStyle name="常规 100 3 2 3" xfId="321"/>
    <cellStyle name="60% - 强调文字颜色 3 3 2" xfId="322"/>
    <cellStyle name="20% - 强调文字颜色 1 5 2 2 2" xfId="323"/>
    <cellStyle name="20% - 强调文字颜色 2 2 5 2" xfId="324"/>
    <cellStyle name="60% - 强调文字颜色 3 4" xfId="325"/>
    <cellStyle name="20% - 强调文字颜色 1 5 2 3" xfId="326"/>
    <cellStyle name="20% - 强调文字颜色 1 5 3" xfId="327"/>
    <cellStyle name="60% - 强调文字颜色 4 3" xfId="328"/>
    <cellStyle name="20% - 强调文字颜色 1 5 3 2" xfId="329"/>
    <cellStyle name="20% - 强调文字颜色 4 10" xfId="330"/>
    <cellStyle name="常规 100 4 2 3" xfId="331"/>
    <cellStyle name="60% - 强调文字颜色 4 3 2" xfId="332"/>
    <cellStyle name="20% - 强调文字颜色 1 5 3 2 2" xfId="333"/>
    <cellStyle name="常规 112 3 2 4" xfId="334"/>
    <cellStyle name="20% - 强调文字颜色 2 2 6 2" xfId="335"/>
    <cellStyle name="60% - 强调文字颜色 4 4" xfId="336"/>
    <cellStyle name="20% - 强调文字颜色 1 5 3 3" xfId="337"/>
    <cellStyle name="40% - 强调文字颜色 5 3 4 2 2" xfId="338"/>
    <cellStyle name="20% - 强调文字颜色 1 5 4" xfId="339"/>
    <cellStyle name="60% - 强调文字颜色 5 3" xfId="340"/>
    <cellStyle name="20% - 强调文字颜色 1 5 4 2" xfId="341"/>
    <cellStyle name="常规 100 5 2 3" xfId="342"/>
    <cellStyle name="60% - 强调文字颜色 5 3 2" xfId="343"/>
    <cellStyle name="20% - 强调文字颜色 1 5 4 2 2" xfId="344"/>
    <cellStyle name="20% - 强调文字颜色 2 2 7 2" xfId="345"/>
    <cellStyle name="60% - 强调文字颜色 5 4" xfId="346"/>
    <cellStyle name="20% - 强调文字颜色 1 5 4 3" xfId="347"/>
    <cellStyle name="20% - 强调文字颜色 1 5 5" xfId="348"/>
    <cellStyle name="60% - 强调文字颜色 6 3" xfId="349"/>
    <cellStyle name="20% - 强调文字颜色 1 5 5 2" xfId="350"/>
    <cellStyle name="20% - 强调文字颜色 2 3 3 2 2" xfId="351"/>
    <cellStyle name="20% - 强调文字颜色 1 5 6" xfId="352"/>
    <cellStyle name="40% - 强调文字颜色 3 2 6 2" xfId="353"/>
    <cellStyle name="20% - 强调文字颜色 2 5 4 2 2" xfId="354"/>
    <cellStyle name="20% - 强调文字颜色 1 6" xfId="355"/>
    <cellStyle name="20% - 强调文字颜色 1 6 2" xfId="356"/>
    <cellStyle name="差_基金汇总" xfId="357"/>
    <cellStyle name="20% - 强调文字颜色 3 4 6" xfId="358"/>
    <cellStyle name="20% - 强调文字颜色 4 2 3 4" xfId="359"/>
    <cellStyle name="常规 101 3 2 3" xfId="360"/>
    <cellStyle name="20% - 强调文字颜色 1 6 2 2 2" xfId="361"/>
    <cellStyle name="40% - 强调文字颜色 1 3 6" xfId="362"/>
    <cellStyle name="20% - 强调文字颜色 2 3 5 2" xfId="363"/>
    <cellStyle name="20% - 强调文字颜色 1 6 2 3" xfId="364"/>
    <cellStyle name="20% - 强调文字颜色 3 3 2 2" xfId="365"/>
    <cellStyle name="20% - 强调文字颜色 1 6 3" xfId="366"/>
    <cellStyle name="常规 100 8" xfId="367"/>
    <cellStyle name="20% - 强调文字颜色 3 3 2 2 2" xfId="368"/>
    <cellStyle name="20% - 强调文字颜色 1 6 3 2" xfId="369"/>
    <cellStyle name="20% - 强调文字颜色 4 4 6" xfId="370"/>
    <cellStyle name="常规 101 4 2 3" xfId="371"/>
    <cellStyle name="20% - 强调文字颜色 1 6 3 2 2" xfId="372"/>
    <cellStyle name="20% - 强调文字颜色 1 6 3 3" xfId="373"/>
    <cellStyle name="20% - 强调文字颜色 3 3 2 3" xfId="374"/>
    <cellStyle name="20% - 强调文字颜色 1 6 4" xfId="375"/>
    <cellStyle name="20% - 强调文字颜色 1 6 4 2" xfId="376"/>
    <cellStyle name="常规 101 5 2 3" xfId="377"/>
    <cellStyle name="20% - 强调文字颜色 1 6 4 2 2" xfId="378"/>
    <cellStyle name="20% - 强调文字颜色 1 6 4 3" xfId="379"/>
    <cellStyle name="20% - 强调文字颜色 3 3 2 4" xfId="380"/>
    <cellStyle name="差_Book1" xfId="381"/>
    <cellStyle name="20% - 强调文字颜色 1 6 5" xfId="382"/>
    <cellStyle name="差_省级明细_副本最新 2" xfId="383"/>
    <cellStyle name="60% - 强调文字颜色 4 4 2 2" xfId="384"/>
    <cellStyle name="20% - 强调文字颜色 1 7" xfId="385"/>
    <cellStyle name="常规 10 11" xfId="386"/>
    <cellStyle name="60% - 强调文字颜色 4 4 2 2 2" xfId="387"/>
    <cellStyle name="20% - 强调文字颜色 1 7 2" xfId="388"/>
    <cellStyle name="常规 10 11 2" xfId="389"/>
    <cellStyle name="20% - 强调文字颜色 1 7 2 2" xfId="390"/>
    <cellStyle name="40% - 强调文字颜色 2 3 6" xfId="391"/>
    <cellStyle name="20% - 强调文字颜色 2 4 5 2" xfId="392"/>
    <cellStyle name="20% - 强调文字颜色 1 7 2 3" xfId="393"/>
    <cellStyle name="20% - 强调文字颜色 3 3 3 2" xfId="394"/>
    <cellStyle name="常规 10 12" xfId="395"/>
    <cellStyle name="20% - 强调文字颜色 1 7 3" xfId="396"/>
    <cellStyle name="20% - 强调文字颜色 3 3 3 2 2" xfId="397"/>
    <cellStyle name="差 2 6" xfId="398"/>
    <cellStyle name="20% - 强调文字颜色 1 7 3 2" xfId="399"/>
    <cellStyle name="常规 115 6 2 2 2 2" xfId="400"/>
    <cellStyle name="20% - 强调文字颜色 3 3 3 3" xfId="401"/>
    <cellStyle name="常规 10 13" xfId="402"/>
    <cellStyle name="40% - 强调文字颜色 5 10" xfId="403"/>
    <cellStyle name="20% - 强调文字颜色 1 7 4" xfId="404"/>
    <cellStyle name="60% - 强调文字颜色 4 4 2 3" xfId="405"/>
    <cellStyle name="20% - 强调文字颜色 1 8" xfId="406"/>
    <cellStyle name="20% - 强调文字颜色 1 8 2" xfId="407"/>
    <cellStyle name="差_省级明细_全省预算代编_2017年预算草案（债务）" xfId="408"/>
    <cellStyle name="20% - 强调文字颜色 1 8 2 2" xfId="409"/>
    <cellStyle name="常规 103 3 2 3" xfId="410"/>
    <cellStyle name="40% - 强调文字颜色 2 6 2 3" xfId="411"/>
    <cellStyle name="20% - 强调文字颜色 1 8 2 2 2" xfId="412"/>
    <cellStyle name="40% - 强调文字颜色 3 3 6" xfId="413"/>
    <cellStyle name="20% - 强调文字颜色 2 5 5 2" xfId="414"/>
    <cellStyle name="20% - 强调文字颜色 1 8 2 3" xfId="415"/>
    <cellStyle name="20% - 强调文字颜色 3 3 4 2" xfId="416"/>
    <cellStyle name="20% - 强调文字颜色 4 2 2 2 2" xfId="417"/>
    <cellStyle name="20% - 强调文字颜色 1 8 3" xfId="418"/>
    <cellStyle name="差_2012年省级一般预算收入计划" xfId="419"/>
    <cellStyle name="20% - 强调文字颜色 3 3 4 2 2" xfId="420"/>
    <cellStyle name="20% - 强调文字颜色 1 8 3 2" xfId="421"/>
    <cellStyle name="标题 7 2 2" xfId="422"/>
    <cellStyle name="20% - 强调文字颜色 3 3 4 3" xfId="423"/>
    <cellStyle name="20% - 强调文字颜色 1 8 4" xfId="424"/>
    <cellStyle name="常规 117 4 2 2 2" xfId="425"/>
    <cellStyle name="20% - 强调文字颜色 2 6 2" xfId="426"/>
    <cellStyle name="20% - 强调文字颜色 1 9" xfId="427"/>
    <cellStyle name="20% - 强调文字颜色 2 2 2 2 2" xfId="428"/>
    <cellStyle name="常规 117 4 2 2 2 2" xfId="429"/>
    <cellStyle name="20% - 强调文字颜色 2 6 2 2" xfId="430"/>
    <cellStyle name="20% - 强调文字颜色 1 9 2" xfId="431"/>
    <cellStyle name="20% - 强调文字颜色 3 3 5 2" xfId="432"/>
    <cellStyle name="20% - 强调文字颜色 2 6 2 3" xfId="433"/>
    <cellStyle name="20% - 强调文字颜色 1 9 3" xfId="434"/>
    <cellStyle name="20% - 强调文字颜色 1 9 3 2" xfId="435"/>
    <cellStyle name="20% - 强调文字颜色 1 9 4" xfId="436"/>
    <cellStyle name="常规 114 6 2 2 2 2" xfId="437"/>
    <cellStyle name="常规 109 6 2 2 2 2" xfId="438"/>
    <cellStyle name="20% - 强调文字颜色 6 7 2 2 2" xfId="439"/>
    <cellStyle name="20% - 强调文字颜色 4 4 3" xfId="440"/>
    <cellStyle name="20% - 强调文字颜色 2 10" xfId="441"/>
    <cellStyle name="20% - 强调文字颜色 5 4 4" xfId="442"/>
    <cellStyle name="20% - 强调文字颜色 4 4 3 2" xfId="443"/>
    <cellStyle name="20% - 强调文字颜色 2 10 2" xfId="444"/>
    <cellStyle name="20% - 强调文字颜色 5 4 4 2" xfId="445"/>
    <cellStyle name="20% - 强调文字颜色 4 4 3 2 2" xfId="446"/>
    <cellStyle name="20% - 强调文字颜色 2 10 2 2" xfId="447"/>
    <cellStyle name="20% - 强调文字颜色 4 3" xfId="448"/>
    <cellStyle name="20% - 强调文字颜色 5 4 5" xfId="449"/>
    <cellStyle name="20% - 强调文字颜色 4 4 3 3" xfId="450"/>
    <cellStyle name="常规 101 5 2 2" xfId="451"/>
    <cellStyle name="20% - 强调文字颜色 2 10 3" xfId="452"/>
    <cellStyle name="20% - 强调文字颜色 3 2 7" xfId="453"/>
    <cellStyle name="20% - 强调文字颜色 2 4 2 2 2" xfId="454"/>
    <cellStyle name="差_Xl0000071_收入汇总" xfId="455"/>
    <cellStyle name="20% - 强调文字颜色 2 2" xfId="456"/>
    <cellStyle name="20% - 强调文字颜色 3 2 7 2" xfId="457"/>
    <cellStyle name="40% - 强调文字颜色 3 2 7" xfId="458"/>
    <cellStyle name="20% - 强调文字颜色 2 2 2" xfId="459"/>
    <cellStyle name="20% - 强调文字颜色 2 5 4 3" xfId="460"/>
    <cellStyle name="常规 117 4 2 2" xfId="461"/>
    <cellStyle name="20% - 强调文字颜色 2 6" xfId="462"/>
    <cellStyle name="40% - 强调文字颜色 3 2 7 2" xfId="463"/>
    <cellStyle name="20% - 强调文字颜色 2 2 2 2" xfId="464"/>
    <cellStyle name="常规 117 9" xfId="465"/>
    <cellStyle name="20% - 强调文字颜色 3 8 2 2 2" xfId="466"/>
    <cellStyle name="常规 117 4 2 3" xfId="467"/>
    <cellStyle name="常规 114 2 2" xfId="468"/>
    <cellStyle name="常规 109 2 2" xfId="469"/>
    <cellStyle name="60% - 强调文字颜色 4 4 3 2" xfId="470"/>
    <cellStyle name="20% - 强调文字颜色 2 7" xfId="471"/>
    <cellStyle name="差_2007结算与财力(6.2)" xfId="472"/>
    <cellStyle name="20% - 强调文字颜色 2 2 2 3" xfId="473"/>
    <cellStyle name="常规 117 4 2 4" xfId="474"/>
    <cellStyle name="常规 114 2 3" xfId="475"/>
    <cellStyle name="常规 109 2 3" xfId="476"/>
    <cellStyle name="20% - 强调文字颜色 2 8" xfId="477"/>
    <cellStyle name="20% - 强调文字颜色 2 2 2 4" xfId="478"/>
    <cellStyle name="40% - 强调文字颜色 3 2 8" xfId="479"/>
    <cellStyle name="20% - 强调文字颜色 2 2 3" xfId="480"/>
    <cellStyle name="常规 117 4 3 2" xfId="481"/>
    <cellStyle name="20% - 强调文字颜色 3 6" xfId="482"/>
    <cellStyle name="20% - 强调文字颜色 2 2 3 2" xfId="483"/>
    <cellStyle name="常规 117 4 3 2 2" xfId="484"/>
    <cellStyle name="20% - 强调文字颜色 3 6 2" xfId="485"/>
    <cellStyle name="20% - 强调文字颜色 2 2 3 2 2" xfId="486"/>
    <cellStyle name="常规 117 4 3 3" xfId="487"/>
    <cellStyle name="常规 114 3 2" xfId="488"/>
    <cellStyle name="常规 109 3 2" xfId="489"/>
    <cellStyle name="20% - 强调文字颜色 3 7" xfId="490"/>
    <cellStyle name="20% - 强调文字颜色 2 2 3 3" xfId="491"/>
    <cellStyle name="差_Xl0000068_支出汇总" xfId="492"/>
    <cellStyle name="40% - 强调文字颜色 3 2 9" xfId="493"/>
    <cellStyle name="20% - 强调文字颜色 2 2 4" xfId="494"/>
    <cellStyle name="常规 117 4 4 2" xfId="495"/>
    <cellStyle name="20% - 强调文字颜色 4 6" xfId="496"/>
    <cellStyle name="20% - 强调文字颜色 2 2 4 2" xfId="497"/>
    <cellStyle name="20% - 强调文字颜色 4 6 2" xfId="498"/>
    <cellStyle name="20% - 强调文字颜色 2 2 4 2 2" xfId="499"/>
    <cellStyle name="20% - 强调文字颜色 2 2 4 3" xfId="500"/>
    <cellStyle name="20% - 强调文字颜色 2 2 4 4" xfId="501"/>
    <cellStyle name="20% - 强调文字颜色 2 2 5" xfId="502"/>
    <cellStyle name="标题 6 2 3" xfId="503"/>
    <cellStyle name="20% - 强调文字颜色 3 2 4 4" xfId="504"/>
    <cellStyle name="20% - 强调文字颜色 2 2 5 2 2" xfId="505"/>
    <cellStyle name="20% - 强调文字颜色 2 2 5 3" xfId="506"/>
    <cellStyle name="差_河南省----2009-05-21（补充数据）_收入汇总" xfId="507"/>
    <cellStyle name="20% - 强调文字颜色 2 2 5 4" xfId="508"/>
    <cellStyle name="20% - 强调文字颜色 2 2 6" xfId="509"/>
    <cellStyle name="20% - 强调文字颜色 2 2 7" xfId="510"/>
    <cellStyle name="20% - 强调文字颜色 2 2 8" xfId="511"/>
    <cellStyle name="20% - 强调文字颜色 2 2 9" xfId="512"/>
    <cellStyle name="20% - 强调文字颜色 3 2 8" xfId="513"/>
    <cellStyle name="20% - 强调文字颜色 2 3" xfId="514"/>
    <cellStyle name="40% - 强调文字颜色 3 3 7" xfId="515"/>
    <cellStyle name="20% - 强调文字颜色 2 3 2" xfId="516"/>
    <cellStyle name="20% - 强调文字颜色 2 3 2 2" xfId="517"/>
    <cellStyle name="20% - 强调文字颜色 2 3 2 3" xfId="518"/>
    <cellStyle name="20% - 强调文字颜色 2 3 2 4" xfId="519"/>
    <cellStyle name="20% - 强调文字颜色 2 3 3" xfId="520"/>
    <cellStyle name="20% - 强调文字颜色 2 3 3 2" xfId="521"/>
    <cellStyle name="20% - 强调文字颜色 2 3 3 3" xfId="522"/>
    <cellStyle name="20% - 强调文字颜色 2 3 4" xfId="523"/>
    <cellStyle name="40% - 强调文字颜色 1 2 6" xfId="524"/>
    <cellStyle name="20% - 强调文字颜色 2 3 4 2" xfId="525"/>
    <cellStyle name="20% - 强调文字颜色 2 5 6" xfId="526"/>
    <cellStyle name="40% - 强调文字颜色 1 2 6 2" xfId="527"/>
    <cellStyle name="20% - 强调文字颜色 2 3 4 2 2" xfId="528"/>
    <cellStyle name="40% - 强调文字颜色 1 2 7" xfId="529"/>
    <cellStyle name="20% - 强调文字颜色 2 3 4 3" xfId="530"/>
    <cellStyle name="20% - 强调文字颜色 2 3 5" xfId="531"/>
    <cellStyle name="20% - 强调文字颜色 2 3 7" xfId="532"/>
    <cellStyle name="20% - 强调文字颜色 3 2 9" xfId="533"/>
    <cellStyle name="20% - 强调文字颜色 2 4" xfId="534"/>
    <cellStyle name="差_省级明细_Xl0000068_基金汇总" xfId="535"/>
    <cellStyle name="20% - 强调文字颜色 2 4 3" xfId="536"/>
    <cellStyle name="20% - 强调文字颜色 2 4 3 2" xfId="537"/>
    <cellStyle name="常规 10 3 2" xfId="538"/>
    <cellStyle name="20% - 强调文字颜色 4 2 7" xfId="539"/>
    <cellStyle name="20% - 强调文字颜色 2 4 3 2 2" xfId="540"/>
    <cellStyle name="20% - 强调文字颜色 2 4 3 3" xfId="541"/>
    <cellStyle name="20% - 强调文字颜色 2 4 4" xfId="542"/>
    <cellStyle name="40% - 强调文字颜色 2 2 6" xfId="543"/>
    <cellStyle name="20% - 强调文字颜色 2 4 4 2" xfId="544"/>
    <cellStyle name="40% - 强调文字颜色 2 2 6 2" xfId="545"/>
    <cellStyle name="20% - 强调文字颜色 2 4 4 2 2" xfId="546"/>
    <cellStyle name="20% - 强调文字颜色 2 4 5" xfId="547"/>
    <cellStyle name="20% - 强调文字颜色 2 4 6" xfId="548"/>
    <cellStyle name="20% - 强调文字颜色 2 4 7" xfId="549"/>
    <cellStyle name="20% - 强调文字颜色 2 5" xfId="550"/>
    <cellStyle name="20% - 强调文字颜色 2 5 2" xfId="551"/>
    <cellStyle name="20% - 强调文字颜色 2 5 2 2" xfId="552"/>
    <cellStyle name="20% - 强调文字颜色 2 5 2 2 2" xfId="553"/>
    <cellStyle name="差_20111127汇报附表（8张）_基金汇总" xfId="554"/>
    <cellStyle name="20% - 强调文字颜色 3 2 5 2" xfId="555"/>
    <cellStyle name="20% - 强调文字颜色 2 5 2 3" xfId="556"/>
    <cellStyle name="20% - 强调文字颜色 2 5 3" xfId="557"/>
    <cellStyle name="差_2008年财政收支预算草案(1.4)_收入汇总" xfId="558"/>
    <cellStyle name="20% - 强调文字颜色 2 5 3 2" xfId="559"/>
    <cellStyle name="20% - 强调文字颜色 2 5 3 2 2" xfId="560"/>
    <cellStyle name="常规 113 3 2 4" xfId="561"/>
    <cellStyle name="常规 108 3 2 4" xfId="562"/>
    <cellStyle name="20% - 强调文字颜色 3 2 6 2" xfId="563"/>
    <cellStyle name="20% - 强调文字颜色 2 5 3 3" xfId="564"/>
    <cellStyle name="20% - 强调文字颜色 2 5 4" xfId="565"/>
    <cellStyle name="40% - 强调文字颜色 3 2 6" xfId="566"/>
    <cellStyle name="20% - 强调文字颜色 2 5 4 2" xfId="567"/>
    <cellStyle name="20% - 强调文字颜色 2 5 5" xfId="568"/>
    <cellStyle name="20% - 强调文字颜色 3 4 2 2" xfId="569"/>
    <cellStyle name="常规 117 4 2 2 3" xfId="570"/>
    <cellStyle name="60% - 强调文字颜色 1 2 2 2" xfId="571"/>
    <cellStyle name="20% - 强调文字颜色 2 6 3" xfId="572"/>
    <cellStyle name="标题 2 6 3" xfId="573"/>
    <cellStyle name="20% - 强调文字颜色 3 4 2 2 2" xfId="574"/>
    <cellStyle name="60% - 强调文字颜色 1 2 2 2 2" xfId="575"/>
    <cellStyle name="20% - 强调文字颜色 2 6 3 2" xfId="576"/>
    <cellStyle name="60% - 强调文字颜色 5 6" xfId="577"/>
    <cellStyle name="20% - 强调文字颜色 2 6 3 2 2" xfId="578"/>
    <cellStyle name="差_省级明细_全省收入代编最新_支出汇总" xfId="579"/>
    <cellStyle name="20% - 强调文字颜色 2 6 3 3" xfId="580"/>
    <cellStyle name="20% - 强调文字颜色 3 4 2 3" xfId="581"/>
    <cellStyle name="60% - 强调文字颜色 1 2 2 3" xfId="582"/>
    <cellStyle name="20% - 强调文字颜色 2 6 4" xfId="583"/>
    <cellStyle name="40% - 强调文字颜色 4 2 6" xfId="584"/>
    <cellStyle name="20% - 强调文字颜色 2 6 4 2" xfId="585"/>
    <cellStyle name="40% - 强调文字颜色 4 2 6 2" xfId="586"/>
    <cellStyle name="20% - 强调文字颜色 2 6 4 2 2" xfId="587"/>
    <cellStyle name="40% - 强调文字颜色 4 2 7" xfId="588"/>
    <cellStyle name="20% - 强调文字颜色 2 6 4 3" xfId="589"/>
    <cellStyle name="20% - 强调文字颜色 3 2 2" xfId="590"/>
    <cellStyle name="20% - 强调文字颜色 2 6 5" xfId="591"/>
    <cellStyle name="常规 111 4 2 2 2 2" xfId="592"/>
    <cellStyle name="20% - 强调文字颜色 2 6 6" xfId="593"/>
    <cellStyle name="常规 114 2 4" xfId="594"/>
    <cellStyle name="常规 109 2 4" xfId="595"/>
    <cellStyle name="20% - 强调文字颜色 2 9" xfId="596"/>
    <cellStyle name="常规 117 4 2 3 2" xfId="597"/>
    <cellStyle name="常规 114 2 2 2" xfId="598"/>
    <cellStyle name="常规 109 2 2 2" xfId="599"/>
    <cellStyle name="20% - 强调文字颜色 2 7 2" xfId="600"/>
    <cellStyle name="常规 114 2 4 2" xfId="601"/>
    <cellStyle name="常规 109 2 4 2" xfId="602"/>
    <cellStyle name="差_2016年财政专项清理表" xfId="603"/>
    <cellStyle name="20% - 强调文字颜色 2 9 2" xfId="604"/>
    <cellStyle name="常规 114 2 2 2 2" xfId="605"/>
    <cellStyle name="常规 109 2 2 2 2" xfId="606"/>
    <cellStyle name="20% - 强调文字颜色 2 7 2 2" xfId="607"/>
    <cellStyle name="20% - 强调文字颜色 3 4 5 2" xfId="608"/>
    <cellStyle name="60% - 强调文字颜色 1 2 5 2" xfId="609"/>
    <cellStyle name="20% - 强调文字颜色 2 9 3" xfId="610"/>
    <cellStyle name="常规 114 2 2 2 3" xfId="611"/>
    <cellStyle name="常规 109 2 2 2 3" xfId="612"/>
    <cellStyle name="20% - 强调文字颜色 2 7 2 3" xfId="613"/>
    <cellStyle name="20% - 强调文字颜色 3 4 3 2" xfId="614"/>
    <cellStyle name="常规 114 2 2 3" xfId="615"/>
    <cellStyle name="常规 109 2 2 3" xfId="616"/>
    <cellStyle name="60% - 强调文字颜色 1 2 3 2" xfId="617"/>
    <cellStyle name="20% - 强调文字颜色 2 7 3" xfId="618"/>
    <cellStyle name="标题 3 6 3" xfId="619"/>
    <cellStyle name="20% - 强调文字颜色 3 4 3 2 2" xfId="620"/>
    <cellStyle name="常规 114 2 2 3 2" xfId="621"/>
    <cellStyle name="常规 109 2 2 3 2" xfId="622"/>
    <cellStyle name="60% - 强调文字颜色 1 2 3 2 2" xfId="623"/>
    <cellStyle name="20% - 强调文字颜色 2 7 3 2" xfId="624"/>
    <cellStyle name="20% - 强调文字颜色 3 4 3 3" xfId="625"/>
    <cellStyle name="常规 114 2 2 4" xfId="626"/>
    <cellStyle name="常规 109 2 2 4" xfId="627"/>
    <cellStyle name="60% - 强调文字颜色 1 2 3 3" xfId="628"/>
    <cellStyle name="20% - 强调文字颜色 2 7 4" xfId="629"/>
    <cellStyle name="常规 114 3 4" xfId="630"/>
    <cellStyle name="常规 109 3 4" xfId="631"/>
    <cellStyle name="差_省级明细_2016-2017全省国资预算" xfId="632"/>
    <cellStyle name="20% - 强调文字颜色 3 9" xfId="633"/>
    <cellStyle name="常规 114 2 3 2" xfId="634"/>
    <cellStyle name="常规 109 2 3 2" xfId="635"/>
    <cellStyle name="20% - 强调文字颜色 2 8 2" xfId="636"/>
    <cellStyle name="20% - 强调文字颜色 3 9 2 2" xfId="637"/>
    <cellStyle name="20% - 强调文字颜色 2 8 2 2 2" xfId="638"/>
    <cellStyle name="20% - 强调文字颜色 3 4 4 2" xfId="639"/>
    <cellStyle name="20% - 强调文字颜色 4 2 3 2 2" xfId="640"/>
    <cellStyle name="常规 114 2 3 3" xfId="641"/>
    <cellStyle name="常规 109 2 3 3" xfId="642"/>
    <cellStyle name="60% - 强调文字颜色 1 2 4 2" xfId="643"/>
    <cellStyle name="20% - 强调文字颜色 2 8 3" xfId="644"/>
    <cellStyle name="差_省级明细_冬梅3_收入汇总" xfId="645"/>
    <cellStyle name="标题 4 6 3" xfId="646"/>
    <cellStyle name="20% - 强调文字颜色 3 4 4 2 2" xfId="647"/>
    <cellStyle name="20% - 强调文字颜色 2 8 3 2" xfId="648"/>
    <cellStyle name="常规 10 2 3 2" xfId="649"/>
    <cellStyle name="Accent6 - 20%" xfId="650"/>
    <cellStyle name="20% - 强调文字颜色 2 9 4" xfId="651"/>
    <cellStyle name="20% - 强调文字颜色 3 3 7" xfId="652"/>
    <cellStyle name="20% - 强调文字颜色 3 2" xfId="653"/>
    <cellStyle name="40% - 强调文字颜色 4 2 7 2" xfId="654"/>
    <cellStyle name="20% - 强调文字颜色 3 2 2 2" xfId="655"/>
    <cellStyle name="20% - 强调文字颜色 3 2 2 2 2" xfId="656"/>
    <cellStyle name="20% - 强调文字颜色 3 9 2 2 2" xfId="657"/>
    <cellStyle name="20% - 强调文字颜色 3 2 2 3" xfId="658"/>
    <cellStyle name="20% - 强调文字颜色 3 2 2 4" xfId="659"/>
    <cellStyle name="40% - 强调文字颜色 4 2 8" xfId="660"/>
    <cellStyle name="20% - 强调文字颜色 3 2 3" xfId="661"/>
    <cellStyle name="20% - 强调文字颜色 3 2 3 2" xfId="662"/>
    <cellStyle name="20% - 强调文字颜色 3 2 3 2 2" xfId="663"/>
    <cellStyle name="40% - 强调文字颜色 5 2 6 2" xfId="664"/>
    <cellStyle name="40% - 强调文字颜色 4 2 9" xfId="665"/>
    <cellStyle name="20% - 强调文字颜色 3 2 4" xfId="666"/>
    <cellStyle name="20% - 强调文字颜色 3 2 4 2" xfId="667"/>
    <cellStyle name="20% - 强调文字颜色 3 2 4 2 2" xfId="668"/>
    <cellStyle name="标题 6 2 2" xfId="669"/>
    <cellStyle name="20% - 强调文字颜色 3 2 4 3" xfId="670"/>
    <cellStyle name="20% - 强调文字颜色 3 2 5" xfId="671"/>
    <cellStyle name="20% - 强调文字颜色 3 2 5 2 2" xfId="672"/>
    <cellStyle name="标题 6 3 2" xfId="673"/>
    <cellStyle name="20% - 强调文字颜色 3 2 5 3" xfId="674"/>
    <cellStyle name="20% - 强调文字颜色 3 2 5 4" xfId="675"/>
    <cellStyle name="20% - 强调文字颜色 3 2 6" xfId="676"/>
    <cellStyle name="20% - 强调文字颜色 3 3 3" xfId="677"/>
    <cellStyle name="40% - 强调文字颜色 5 2 7 2" xfId="678"/>
    <cellStyle name="20% - 强调文字颜色 3 3 4" xfId="679"/>
    <cellStyle name="20% - 强调文字颜色 4 2 2 2" xfId="680"/>
    <cellStyle name="20% - 强调文字颜色 3 3 5" xfId="681"/>
    <cellStyle name="20% - 强调文字颜色 4 2 2 3" xfId="682"/>
    <cellStyle name="差_2007年中央财政与河南省财政年终决算结算单" xfId="683"/>
    <cellStyle name="20% - 强调文字颜色 3 3 6" xfId="684"/>
    <cellStyle name="20% - 强调文字颜色 4 2 2 4" xfId="685"/>
    <cellStyle name="常规 102 5 2 2" xfId="686"/>
    <cellStyle name="40% - 强调文字颜色 1 8 2 2" xfId="687"/>
    <cellStyle name="20% - 强调文字颜色 3 4" xfId="688"/>
    <cellStyle name="常规 102 5 2 2 2" xfId="689"/>
    <cellStyle name="40% - 强调文字颜色 4 4 7" xfId="690"/>
    <cellStyle name="40% - 强调文字颜色 1 8 2 2 2" xfId="691"/>
    <cellStyle name="20% - 强调文字颜色 3 4 2" xfId="692"/>
    <cellStyle name="20% - 强调文字颜色 3 4 3" xfId="693"/>
    <cellStyle name="20% - 强调文字颜色 3 4 4" xfId="694"/>
    <cellStyle name="20% - 强调文字颜色 4 2 3 2" xfId="695"/>
    <cellStyle name="20% - 强调文字颜色 3 4 5" xfId="696"/>
    <cellStyle name="20% - 强调文字颜色 4 2 3 3" xfId="697"/>
    <cellStyle name="标题 5 3 2 2" xfId="698"/>
    <cellStyle name="20% - 强调文字颜色 4 2" xfId="699"/>
    <cellStyle name="20% - 强调文字颜色 3 4 7" xfId="700"/>
    <cellStyle name="常规 102 5 2 3" xfId="701"/>
    <cellStyle name="40% - 强调文字颜色 5 10 2 2" xfId="702"/>
    <cellStyle name="40% - 强调文字颜色 1 8 2 3" xfId="703"/>
    <cellStyle name="20% - 强调文字颜色 3 5" xfId="704"/>
    <cellStyle name="20% - 强调文字颜色 3 5 2" xfId="705"/>
    <cellStyle name="60% - 强调文字颜色 1 3 2 2" xfId="706"/>
    <cellStyle name="20% - 强调文字颜色 3 6 3" xfId="707"/>
    <cellStyle name="差_2010年收入预测表（20091230)）_收入汇总" xfId="708"/>
    <cellStyle name="20% - 强调文字颜色 3 5 2 2" xfId="709"/>
    <cellStyle name="60% - 强调文字颜色 1 3 2 3" xfId="710"/>
    <cellStyle name="20% - 强调文字颜色 3 6 4" xfId="711"/>
    <cellStyle name="20% - 强调文字颜色 4 2 5 2" xfId="712"/>
    <cellStyle name="20% - 强调文字颜色 3 5 2 3" xfId="713"/>
    <cellStyle name="20% - 强调文字颜色 3 5 3" xfId="714"/>
    <cellStyle name="常规 114 3 2 3" xfId="715"/>
    <cellStyle name="常规 109 3 2 3" xfId="716"/>
    <cellStyle name="60% - 强调文字颜色 1 3 3 2" xfId="717"/>
    <cellStyle name="20% - 强调文字颜色 3 7 3" xfId="718"/>
    <cellStyle name="20% - 强调文字颜色 3 5 3 2" xfId="719"/>
    <cellStyle name="常规 114 3 2 3 2" xfId="720"/>
    <cellStyle name="常规 109 3 2 3 2" xfId="721"/>
    <cellStyle name="20% - 强调文字颜色 3 7 3 2" xfId="722"/>
    <cellStyle name="20% - 强调文字颜色 3 5 3 2 2" xfId="723"/>
    <cellStyle name="常规 114 3 2 4" xfId="724"/>
    <cellStyle name="常规 109 3 2 4" xfId="725"/>
    <cellStyle name="20% - 强调文字颜色 3 7 4" xfId="726"/>
    <cellStyle name="20% - 强调文字颜色 4 2 6 2" xfId="727"/>
    <cellStyle name="20% - 强调文字颜色 3 5 3 3" xfId="728"/>
    <cellStyle name="20% - 强调文字颜色 3 5 4" xfId="729"/>
    <cellStyle name="20% - 强调文字颜色 4 2 4 2" xfId="730"/>
    <cellStyle name="20% - 强调文字颜色 3 5 4 2" xfId="731"/>
    <cellStyle name="20% - 强调文字颜色 4 2 4 2 2" xfId="732"/>
    <cellStyle name="常规 114 3 3 3" xfId="733"/>
    <cellStyle name="常规 109 3 3 3" xfId="734"/>
    <cellStyle name="20% - 强调文字颜色 3 8 3" xfId="735"/>
    <cellStyle name="20% - 强调文字颜色 3 8 3 2" xfId="736"/>
    <cellStyle name="20% - 强调文字颜色 3 5 4 2 2" xfId="737"/>
    <cellStyle name="常规 10 3 2 2" xfId="738"/>
    <cellStyle name="20% - 强调文字颜色 3 8 4" xfId="739"/>
    <cellStyle name="20% - 强调文字颜色 4 2 7 2" xfId="740"/>
    <cellStyle name="标题 9 2 2" xfId="741"/>
    <cellStyle name="20% - 强调文字颜色 3 5 4 3" xfId="742"/>
    <cellStyle name="20% - 强调文字颜色 3 5 6" xfId="743"/>
    <cellStyle name="20% - 强调文字颜色 4 2 4 4" xfId="744"/>
    <cellStyle name="20% - 强调文字颜色 3 6 2 2 2" xfId="745"/>
    <cellStyle name="60% - 强调文字颜色 1 4 2 3" xfId="746"/>
    <cellStyle name="20% - 强调文字颜色 4 6 4" xfId="747"/>
    <cellStyle name="20% - 强调文字颜色 4 3 5 2" xfId="748"/>
    <cellStyle name="常规 100 2" xfId="749"/>
    <cellStyle name="20% - 强调文字颜色 3 6 2 3" xfId="750"/>
    <cellStyle name="20% - 强调文字颜色 3 6 3 2 2" xfId="751"/>
    <cellStyle name="常规 101 2" xfId="752"/>
    <cellStyle name="20% - 强调文字颜色 3 6 3 3" xfId="753"/>
    <cellStyle name="40% - 强调文字颜色 1 4" xfId="754"/>
    <cellStyle name="20% - 强调文字颜色 3 6 4 2" xfId="755"/>
    <cellStyle name="20% - 强调文字颜色 4 2 5 2 2" xfId="756"/>
    <cellStyle name="40% - 强调文字颜色 1 4 2" xfId="757"/>
    <cellStyle name="20% - 强调文字颜色 3 6 4 2 2" xfId="758"/>
    <cellStyle name="常规 102 2" xfId="759"/>
    <cellStyle name="差_省级明细_代编表" xfId="760"/>
    <cellStyle name="差_商品交易所2006--2008年税收_支出汇总" xfId="761"/>
    <cellStyle name="差_2011年预算表格2010.12.9_支出汇总" xfId="762"/>
    <cellStyle name="40% - 强调文字颜色 1 5" xfId="763"/>
    <cellStyle name="20% - 强调文字颜色 3 6 4 3" xfId="764"/>
    <cellStyle name="20% - 强调文字颜色 3 6 5" xfId="765"/>
    <cellStyle name="20% - 强调文字颜色 4 2 5 3" xfId="766"/>
    <cellStyle name="20% - 强调文字颜色 3 6 6" xfId="767"/>
    <cellStyle name="20% - 强调文字颜色 4 2 5 4" xfId="768"/>
    <cellStyle name="常规 114 3 2 2" xfId="769"/>
    <cellStyle name="常规 109 3 2 2" xfId="770"/>
    <cellStyle name="20% - 强调文字颜色 3 7 2" xfId="771"/>
    <cellStyle name="常规 114 3 2 2 2" xfId="772"/>
    <cellStyle name="常规 109 3 2 2 2" xfId="773"/>
    <cellStyle name="20% - 强调文字颜色 3 7 2 2" xfId="774"/>
    <cellStyle name="60% - 强调文字颜色 1 5 2 3" xfId="775"/>
    <cellStyle name="20% - 强调文字颜色 5 6 4" xfId="776"/>
    <cellStyle name="20% - 强调文字颜色 4 4 5 2" xfId="777"/>
    <cellStyle name="常规 114 3 2 2 3" xfId="778"/>
    <cellStyle name="常规 109 3 2 2 3" xfId="779"/>
    <cellStyle name="20% - 强调文字颜色 3 7 2 3" xfId="780"/>
    <cellStyle name="常规 114 3 3 2" xfId="781"/>
    <cellStyle name="常规 109 3 3 2" xfId="782"/>
    <cellStyle name="20% - 强调文字颜色 3 8 2" xfId="783"/>
    <cellStyle name="常规 114 3 3 2 2" xfId="784"/>
    <cellStyle name="常规 109 3 3 2 2" xfId="785"/>
    <cellStyle name="Normal - Style1" xfId="786"/>
    <cellStyle name="20% - 强调文字颜色 3 8 2 2" xfId="787"/>
    <cellStyle name="常规 100 3 2" xfId="788"/>
    <cellStyle name="20% - 强调文字颜色 3 9 2 3" xfId="789"/>
    <cellStyle name="20% - 强调文字颜色 3 9 3 2" xfId="790"/>
    <cellStyle name="20% - 强调文字颜色 4 10 2" xfId="791"/>
    <cellStyle name="常规 110" xfId="792"/>
    <cellStyle name="常规 105" xfId="793"/>
    <cellStyle name="常规 102 6 2 3" xfId="794"/>
    <cellStyle name="40% - 强调文字颜色 1 9 2 3" xfId="795"/>
    <cellStyle name="20% - 强调文字颜色 4 10 2 2" xfId="796"/>
    <cellStyle name="20% - 强调文字颜色 4 10 3" xfId="797"/>
    <cellStyle name="40% - 强调文字颜色 5 2 7" xfId="798"/>
    <cellStyle name="20% - 强调文字颜色 4 2 2" xfId="799"/>
    <cellStyle name="40% - 强调文字颜色 5 2 8" xfId="800"/>
    <cellStyle name="20% - 强调文字颜色 4 2 3" xfId="801"/>
    <cellStyle name="40% - 强调文字颜色 5 2 9" xfId="802"/>
    <cellStyle name="20% - 强调文字颜色 4 2 4" xfId="803"/>
    <cellStyle name="20% - 强调文字颜色 4 2 5" xfId="804"/>
    <cellStyle name="差_省级明细_2016年预算草案1.13_2017年预算草案（债务）" xfId="805"/>
    <cellStyle name="20% - 强调文字颜色 4 2 6" xfId="806"/>
    <cellStyle name="常规 10 3 3" xfId="807"/>
    <cellStyle name="20% - 强调文字颜色 4 2 8" xfId="808"/>
    <cellStyle name="常规 10 3 4" xfId="809"/>
    <cellStyle name="20% - 强调文字颜色 4 2 9" xfId="810"/>
    <cellStyle name="40% - 强调文字颜色 5 3 7" xfId="811"/>
    <cellStyle name="20% - 强调文字颜色 4 3 2" xfId="812"/>
    <cellStyle name="20% - 强调文字颜色 4 3 2 2" xfId="813"/>
    <cellStyle name="20% - 强调文字颜色 4 3 4" xfId="814"/>
    <cellStyle name="20% - 强调文字颜色 4 3 2 3" xfId="815"/>
    <cellStyle name="20% - 强调文字颜色 4 3 5" xfId="816"/>
    <cellStyle name="20% - 强调文字颜色 4 3 2 4" xfId="817"/>
    <cellStyle name="20% - 强调文字颜色 4 3 6" xfId="818"/>
    <cellStyle name="20% - 强调文字颜色 4 3 3" xfId="819"/>
    <cellStyle name="20% - 强调文字颜色 4 3 3 2" xfId="820"/>
    <cellStyle name="20% - 强调文字颜色 4 4 4" xfId="821"/>
    <cellStyle name="20% - 强调文字颜色 5 5 4" xfId="822"/>
    <cellStyle name="20% - 强调文字颜色 4 3 3 2 2" xfId="823"/>
    <cellStyle name="20% - 强调文字颜色 4 4 4 2" xfId="824"/>
    <cellStyle name="20% - 强调文字颜色 4 3 3 3" xfId="825"/>
    <cellStyle name="20% - 强调文字颜色 4 4 5" xfId="826"/>
    <cellStyle name="20% - 强调文字颜色 6 5 4" xfId="827"/>
    <cellStyle name="20% - 强调文字颜色 4 3 4 2 2" xfId="828"/>
    <cellStyle name="20% - 强调文字颜色 4 5 4 2" xfId="829"/>
    <cellStyle name="常规 10 4 2" xfId="830"/>
    <cellStyle name="20% - 强调文字颜色 4 3 7" xfId="831"/>
    <cellStyle name="常规 102 5 3 2" xfId="832"/>
    <cellStyle name="40% - 强调文字颜色 1 8 3 2" xfId="833"/>
    <cellStyle name="20% - 强调文字颜色 4 4" xfId="834"/>
    <cellStyle name="20% - 强调文字颜色 5 3 4 2" xfId="835"/>
    <cellStyle name="20% - 强调文字颜色 4 4 2 2 2" xfId="836"/>
    <cellStyle name="20% - 强调文字颜色 5 5 4 2" xfId="837"/>
    <cellStyle name="20% - 强调文字颜色 4 4 4 2 2" xfId="838"/>
    <cellStyle name="20% - 强调文字颜色 5 5 5" xfId="839"/>
    <cellStyle name="20% - 强调文字颜色 4 4 4 3" xfId="840"/>
    <cellStyle name="常规 10 5 2" xfId="841"/>
    <cellStyle name="20% - 强调文字颜色 4 4 7" xfId="842"/>
    <cellStyle name="20% - 强调文字颜色 4 5 2" xfId="843"/>
    <cellStyle name="20% - 强调文字颜色 6 3 4" xfId="844"/>
    <cellStyle name="20% - 强调文字颜色 4 5 2 2" xfId="845"/>
    <cellStyle name="20% - 强调文字颜色 6 3 4 2" xfId="846"/>
    <cellStyle name="20% - 强调文字颜色 4 5 2 2 2" xfId="847"/>
    <cellStyle name="20% - 强调文字颜色 6 5 4 2" xfId="848"/>
    <cellStyle name="20% - 强调文字颜色 4 5 4 2 2" xfId="849"/>
    <cellStyle name="20% - 强调文字颜色 6 5 5" xfId="850"/>
    <cellStyle name="20% - 强调文字颜色 4 5 4 3" xfId="851"/>
    <cellStyle name="20% - 强调文字颜色 4 6 2 2" xfId="852"/>
    <cellStyle name="20% - 强调文字颜色 4 6 2 2 2" xfId="853"/>
    <cellStyle name="20% - 强调文字颜色 4 6 2 3" xfId="854"/>
    <cellStyle name="60% - 强调文字颜色 1 4 2 2" xfId="855"/>
    <cellStyle name="20% - 强调文字颜色 4 6 3" xfId="856"/>
    <cellStyle name="60% - 强调文字颜色 1 4 2 2 2" xfId="857"/>
    <cellStyle name="20% - 强调文字颜色 4 6 3 2" xfId="858"/>
    <cellStyle name="20% - 强调文字颜色 4 6 3 2 2" xfId="859"/>
    <cellStyle name="20% - 强调文字颜色 4 6 3 3" xfId="860"/>
    <cellStyle name="20% - 强调文字颜色 4 6 4 2" xfId="861"/>
    <cellStyle name="20% - 强调文字颜色 4 6 4 2 2" xfId="862"/>
    <cellStyle name="20% - 强调文字颜色 4 6 4 3" xfId="863"/>
    <cellStyle name="20% - 强调文字颜色 4 6 5" xfId="864"/>
    <cellStyle name="20% - 强调文字颜色 4 6 5 2" xfId="865"/>
    <cellStyle name="20% - 强调文字颜色 4 6 6" xfId="866"/>
    <cellStyle name="常规 114 4 2" xfId="867"/>
    <cellStyle name="常规 109 4 2" xfId="868"/>
    <cellStyle name="20% - 强调文字颜色 4 7" xfId="869"/>
    <cellStyle name="常规 114 4 2 2" xfId="870"/>
    <cellStyle name="常规 109 4 2 2" xfId="871"/>
    <cellStyle name="20% - 强调文字颜色 4 7 2" xfId="872"/>
    <cellStyle name="常规 114 4 2 2 2" xfId="873"/>
    <cellStyle name="常规 109 4 2 2 2" xfId="874"/>
    <cellStyle name="20% - 强调文字颜色 4 7 2 2" xfId="875"/>
    <cellStyle name="常规 114 4 2 2 2 2" xfId="876"/>
    <cellStyle name="常规 109 4 2 2 2 2" xfId="877"/>
    <cellStyle name="60% - 强调文字颜色 1 9 3" xfId="878"/>
    <cellStyle name="20% - 强调文字颜色 4 7 2 2 2" xfId="879"/>
    <cellStyle name="常规 114 4 2 2 3" xfId="880"/>
    <cellStyle name="常规 109 4 2 2 3" xfId="881"/>
    <cellStyle name="20% - 强调文字颜色 4 7 2 3" xfId="882"/>
    <cellStyle name="常规 114 4 2 3" xfId="883"/>
    <cellStyle name="常规 109 4 2 3" xfId="884"/>
    <cellStyle name="60% - 强调文字颜色 1 4 3 2" xfId="885"/>
    <cellStyle name="20% - 强调文字颜色 4 7 3" xfId="886"/>
    <cellStyle name="常规 114 4 2 3 2" xfId="887"/>
    <cellStyle name="常规 109 4 2 3 2" xfId="888"/>
    <cellStyle name="20% - 强调文字颜色 4 7 3 2" xfId="889"/>
    <cellStyle name="常规 114 4 2 4" xfId="890"/>
    <cellStyle name="常规 109 4 2 4" xfId="891"/>
    <cellStyle name="20% - 强调文字颜色 4 7 4" xfId="892"/>
    <cellStyle name="常规 114 4 3" xfId="893"/>
    <cellStyle name="常规 109 4 3" xfId="894"/>
    <cellStyle name="20% - 强调文字颜色 4 8" xfId="895"/>
    <cellStyle name="常规 114 4 3 2" xfId="896"/>
    <cellStyle name="常规 109 4 3 2" xfId="897"/>
    <cellStyle name="20% - 强调文字颜色 4 8 2" xfId="898"/>
    <cellStyle name="常规 114 4 3 2 2" xfId="899"/>
    <cellStyle name="常规 109 4 3 2 2" xfId="900"/>
    <cellStyle name="20% - 强调文字颜色 4 8 2 2" xfId="901"/>
    <cellStyle name="20% - 强调文字颜色 4 8 2 2 2" xfId="902"/>
    <cellStyle name="20% - 强调文字颜色 4 8 2 3" xfId="903"/>
    <cellStyle name="常规 114 4 3 3" xfId="904"/>
    <cellStyle name="常规 109 4 3 3" xfId="905"/>
    <cellStyle name="差_省级明细_冬梅3_基金汇总" xfId="906"/>
    <cellStyle name="20% - 强调文字颜色 4 8 3" xfId="907"/>
    <cellStyle name="20% - 强调文字颜色 4 8 3 2" xfId="908"/>
    <cellStyle name="常规 10 4 2 2" xfId="909"/>
    <cellStyle name="20% - 强调文字颜色 4 8 4" xfId="910"/>
    <cellStyle name="常规 114 4 4" xfId="911"/>
    <cellStyle name="常规 109 4 4" xfId="912"/>
    <cellStyle name="20% - 强调文字颜色 4 9" xfId="913"/>
    <cellStyle name="常规 114 4 4 2" xfId="914"/>
    <cellStyle name="常规 109 4 4 2" xfId="915"/>
    <cellStyle name="20% - 强调文字颜色 4 9 2" xfId="916"/>
    <cellStyle name="20% - 强调文字颜色 4 9 2 2" xfId="917"/>
    <cellStyle name="20% - 强调文字颜色 4 9 2 2 2" xfId="918"/>
    <cellStyle name="20% - 强调文字颜色 4 9 2 3" xfId="919"/>
    <cellStyle name="20% - 强调文字颜色 4 9 3" xfId="920"/>
    <cellStyle name="20% - 强调文字颜色 4 9 3 2" xfId="921"/>
    <cellStyle name="常规 10 4 3 2" xfId="922"/>
    <cellStyle name="20% - 强调文字颜色 4 9 4" xfId="923"/>
    <cellStyle name="20% - 强调文字颜色 5 10" xfId="924"/>
    <cellStyle name="差_2008年财政收支预算草案(1.4)_基金汇总" xfId="925"/>
    <cellStyle name="20% - 强调文字颜色 5 10 2" xfId="926"/>
    <cellStyle name="常规 114 9" xfId="927"/>
    <cellStyle name="常规 112 6 2 3" xfId="928"/>
    <cellStyle name="常规 109 9" xfId="929"/>
    <cellStyle name="常规 107 6 2 3" xfId="930"/>
    <cellStyle name="40% - 强调文字颜色 6 9 2 3" xfId="931"/>
    <cellStyle name="40% - 强调文字颜色 3 4 5" xfId="932"/>
    <cellStyle name="20% - 强调文字颜色 5 10 2 2" xfId="933"/>
    <cellStyle name="20% - 强调文字颜色 5 10 3" xfId="934"/>
    <cellStyle name="20% - 强调文字颜色 5 2" xfId="935"/>
    <cellStyle name="40% - 强调文字颜色 6 2 7" xfId="936"/>
    <cellStyle name="20% - 强调文字颜色 5 2 2" xfId="937"/>
    <cellStyle name="常规 103 4" xfId="938"/>
    <cellStyle name="40% - 强调文字颜色 6 2 7 2" xfId="939"/>
    <cellStyle name="40% - 强调文字颜色 2 7" xfId="940"/>
    <cellStyle name="20% - 强调文字颜色 5 2 2 2" xfId="941"/>
    <cellStyle name="常规 103 4 2" xfId="942"/>
    <cellStyle name="40% - 强调文字颜色 2 7 2" xfId="943"/>
    <cellStyle name="20% - 强调文字颜色 5 2 2 2 2" xfId="944"/>
    <cellStyle name="常规 103 5" xfId="945"/>
    <cellStyle name="40% - 强调文字颜色 2 8" xfId="946"/>
    <cellStyle name="20% - 强调文字颜色 5 2 2 3" xfId="947"/>
    <cellStyle name="常规 103 6" xfId="948"/>
    <cellStyle name="40% - 强调文字颜色 2 9" xfId="949"/>
    <cellStyle name="20% - 强调文字颜色 5 2 2 4" xfId="950"/>
    <cellStyle name="40% - 强调文字颜色 6 2 8" xfId="951"/>
    <cellStyle name="20% - 强调文字颜色 5 2 3" xfId="952"/>
    <cellStyle name="常规 104 4" xfId="953"/>
    <cellStyle name="40% - 强调文字颜色 3 7" xfId="954"/>
    <cellStyle name="20% - 强调文字颜色 5 2 3 2" xfId="955"/>
    <cellStyle name="常规 117 6" xfId="956"/>
    <cellStyle name="常规 104 4 2" xfId="957"/>
    <cellStyle name="40% - 强调文字颜色 3 7 2" xfId="958"/>
    <cellStyle name="20% - 强调文字颜色 5 2 3 2 2" xfId="959"/>
    <cellStyle name="常规 104 5" xfId="960"/>
    <cellStyle name="40% - 强调文字颜色 3 8" xfId="961"/>
    <cellStyle name="20% - 强调文字颜色 5 2 3 3" xfId="962"/>
    <cellStyle name="常规 104 6" xfId="963"/>
    <cellStyle name="40% - 强调文字颜色 3 9" xfId="964"/>
    <cellStyle name="20% - 强调文字颜色 5 2 3 4" xfId="965"/>
    <cellStyle name="40% - 强调文字颜色 6 2 9" xfId="966"/>
    <cellStyle name="20% - 强调文字颜色 5 2 4" xfId="967"/>
    <cellStyle name="常规 110 4" xfId="968"/>
    <cellStyle name="常规 105 4" xfId="969"/>
    <cellStyle name="40% - 强调文字颜色 4 7" xfId="970"/>
    <cellStyle name="20% - 强调文字颜色 5 2 4 2" xfId="971"/>
    <cellStyle name="常规 110 4 2" xfId="972"/>
    <cellStyle name="常规 105 4 2" xfId="973"/>
    <cellStyle name="40% - 强调文字颜色 4 7 2" xfId="974"/>
    <cellStyle name="20% - 强调文字颜色 5 2 4 2 2" xfId="975"/>
    <cellStyle name="常规 110 5" xfId="976"/>
    <cellStyle name="常规 105 5" xfId="977"/>
    <cellStyle name="40% - 强调文字颜色 4 8" xfId="978"/>
    <cellStyle name="20% - 强调文字颜色 5 2 4 3" xfId="979"/>
    <cellStyle name="常规 110 6" xfId="980"/>
    <cellStyle name="常规 105 6" xfId="981"/>
    <cellStyle name="40% - 强调文字颜色 4 9" xfId="982"/>
    <cellStyle name="20% - 强调文字颜色 5 2 4 4" xfId="983"/>
    <cellStyle name="常规 110 4 2 3 2" xfId="984"/>
    <cellStyle name="20% - 强调文字颜色 5 2 5" xfId="985"/>
    <cellStyle name="常规 111 4" xfId="986"/>
    <cellStyle name="常规 106 4" xfId="987"/>
    <cellStyle name="60% - 强调文字颜色 2 3 2 3" xfId="988"/>
    <cellStyle name="40% - 强调文字颜色 5 7" xfId="989"/>
    <cellStyle name="20% - 强调文字颜色 5 2 5 2" xfId="990"/>
    <cellStyle name="常规 111 4 2" xfId="991"/>
    <cellStyle name="常规 106 4 2" xfId="992"/>
    <cellStyle name="40% - 强调文字颜色 5 7 2" xfId="993"/>
    <cellStyle name="20% - 强调文字颜色 5 2 5 2 2" xfId="994"/>
    <cellStyle name="常规 111 5" xfId="995"/>
    <cellStyle name="常规 106 5" xfId="996"/>
    <cellStyle name="40% - 强调文字颜色 5 8" xfId="997"/>
    <cellStyle name="20% - 强调文字颜色 5 2 5 3" xfId="998"/>
    <cellStyle name="常规 111 6" xfId="999"/>
    <cellStyle name="常规 106 6" xfId="1000"/>
    <cellStyle name="40% - 强调文字颜色 5 9" xfId="1001"/>
    <cellStyle name="20% - 强调文字颜色 5 2 5 4" xfId="1002"/>
    <cellStyle name="40% - 强调文字颜色 2 3 2 2 2" xfId="1003"/>
    <cellStyle name="20% - 强调文字颜色 5 2 6" xfId="1004"/>
    <cellStyle name="常规 115 3 2 4" xfId="1005"/>
    <cellStyle name="常规 112 4" xfId="1006"/>
    <cellStyle name="常规 107 4" xfId="1007"/>
    <cellStyle name="60% - 强调文字颜色 4 2 5" xfId="1008"/>
    <cellStyle name="40% - 强调文字颜色 6 7" xfId="1009"/>
    <cellStyle name="20% - 强调文字颜色 5 2 6 2" xfId="1010"/>
    <cellStyle name="常规 11 3 2" xfId="1011"/>
    <cellStyle name="差_省电力2008年 工作表 2" xfId="1012"/>
    <cellStyle name="20% - 强调文字颜色 5 2 7" xfId="1013"/>
    <cellStyle name="常规 113 4" xfId="1014"/>
    <cellStyle name="常规 11 3 2 2" xfId="1015"/>
    <cellStyle name="常规 108 4" xfId="1016"/>
    <cellStyle name="20% - 强调文字颜色 5 2 7 2" xfId="1017"/>
    <cellStyle name="常规 11 3 3" xfId="1018"/>
    <cellStyle name="20% - 强调文字颜色 5 2 8" xfId="1019"/>
    <cellStyle name="常规 11 3 4" xfId="1020"/>
    <cellStyle name="20% - 强调文字颜色 5 2 9" xfId="1021"/>
    <cellStyle name="常规 101 5 2 2 2" xfId="1022"/>
    <cellStyle name="20% - 强调文字颜色 5 3" xfId="1023"/>
    <cellStyle name="40% - 强调文字颜色 6 3 7" xfId="1024"/>
    <cellStyle name="20% - 强调文字颜色 5 3 2" xfId="1025"/>
    <cellStyle name="20% - 强调文字颜色 5 3 2 2" xfId="1026"/>
    <cellStyle name="20% - 强调文字颜色 5 3 2 2 2" xfId="1027"/>
    <cellStyle name="20% - 强调文字颜色 5 3 2 3" xfId="1028"/>
    <cellStyle name="20% - 强调文字颜色 5 3 2 4" xfId="1029"/>
    <cellStyle name="20% - 强调文字颜色 5 3 3" xfId="1030"/>
    <cellStyle name="20% - 强调文字颜色 5 3 3 2" xfId="1031"/>
    <cellStyle name="20% - 强调文字颜色 5 3 3 2 2" xfId="1032"/>
    <cellStyle name="20% - 强调文字颜色 5 3 3 3" xfId="1033"/>
    <cellStyle name="20% - 强调文字颜色 5 3 4 2 2" xfId="1034"/>
    <cellStyle name="20% - 强调文字颜色 5 3 4 3" xfId="1035"/>
    <cellStyle name="60% - 强调文字颜色 2 4 2 3" xfId="1036"/>
    <cellStyle name="20% - 强调文字颜色 5 3 5 2" xfId="1037"/>
    <cellStyle name="标题 1 5 2 2 2" xfId="1038"/>
    <cellStyle name="20% - 强调文字颜色 5 3 6" xfId="1039"/>
    <cellStyle name="常规 11 4 2" xfId="1040"/>
    <cellStyle name="20% - 强调文字颜色 5 3 7" xfId="1041"/>
    <cellStyle name="20% - 强调文字颜色 5 4" xfId="1042"/>
    <cellStyle name="40% - 强调文字颜色 6 4 7" xfId="1043"/>
    <cellStyle name="20% - 强调文字颜色 5 4 2" xfId="1044"/>
    <cellStyle name="20% - 强调文字颜色 5 4 2 2" xfId="1045"/>
    <cellStyle name="20% - 强调文字颜色 5 4 2 2 2" xfId="1046"/>
    <cellStyle name="20% - 强调文字颜色 5 4 2 3" xfId="1047"/>
    <cellStyle name="20% - 强调文字颜色 5 4 3" xfId="1048"/>
    <cellStyle name="20% - 强调文字颜色 5 4 3 2" xfId="1049"/>
    <cellStyle name="20% - 强调文字颜色 5 4 3 3" xfId="1050"/>
    <cellStyle name="20% - 强调文字颜色 5 4 4 2 2" xfId="1051"/>
    <cellStyle name="20% - 强调文字颜色 5 4 4 3" xfId="1052"/>
    <cellStyle name="60% - 强调文字颜色 2 5 2 3" xfId="1053"/>
    <cellStyle name="20% - 强调文字颜色 5 4 5 2" xfId="1054"/>
    <cellStyle name="20% - 强调文字颜色 5 4 6" xfId="1055"/>
    <cellStyle name="差_Book1_支出汇总" xfId="1056"/>
    <cellStyle name="20% - 强调文字颜色 5 5" xfId="1057"/>
    <cellStyle name="20% - 强调文字颜色 5 5 2" xfId="1058"/>
    <cellStyle name="常规 100 6 4" xfId="1059"/>
    <cellStyle name="20% - 强调文字颜色 5 5 2 2" xfId="1060"/>
    <cellStyle name="20% - 强调文字颜色 5 5 2 3" xfId="1061"/>
    <cellStyle name="常规 112 2 2 2 2 2" xfId="1062"/>
    <cellStyle name="20% - 强调文字颜色 5 5 3" xfId="1063"/>
    <cellStyle name="20% - 强调文字颜色 5 5 3 2" xfId="1064"/>
    <cellStyle name="20% - 强调文字颜色 5 5 3 2 2" xfId="1065"/>
    <cellStyle name="20% - 强调文字颜色 5 5 3 3" xfId="1066"/>
    <cellStyle name="20% - 强调文字颜色 5 5 4 2 2" xfId="1067"/>
    <cellStyle name="20% - 强调文字颜色 5 5 4 3" xfId="1068"/>
    <cellStyle name="差_省级明细_2017年预算草案（债务）" xfId="1069"/>
    <cellStyle name="60% - 强调文字颜色 2 6 2 3" xfId="1070"/>
    <cellStyle name="20% - 强调文字颜色 5 5 5 2" xfId="1071"/>
    <cellStyle name="20% - 强调文字颜色 5 5 6" xfId="1072"/>
    <cellStyle name="60% - 强调文字颜色 6 3 2 2 2" xfId="1073"/>
    <cellStyle name="20% - 强调文字颜色 5 6" xfId="1074"/>
    <cellStyle name="20% - 强调文字颜色 5 6 2" xfId="1075"/>
    <cellStyle name="常规 101 6 4" xfId="1076"/>
    <cellStyle name="20% - 强调文字颜色 5 6 2 2" xfId="1077"/>
    <cellStyle name="20% - 强调文字颜色 5 6 2 2 2" xfId="1078"/>
    <cellStyle name="差_2007年中央财政与河南省财政年终决算结算单_基金汇总" xfId="1079"/>
    <cellStyle name="20% - 强调文字颜色 5 6 2 3" xfId="1080"/>
    <cellStyle name="60% - 强调文字颜色 1 5 2 2" xfId="1081"/>
    <cellStyle name="20% - 强调文字颜色 5 6 3" xfId="1082"/>
    <cellStyle name="60% - 强调文字颜色 1 5 2 2 2" xfId="1083"/>
    <cellStyle name="20% - 强调文字颜色 5 6 3 2" xfId="1084"/>
    <cellStyle name="20% - 强调文字颜色 5 6 3 2 2" xfId="1085"/>
    <cellStyle name="20% - 强调文字颜色 5 6 3 3" xfId="1086"/>
    <cellStyle name="20% - 强调文字颜色 5 6 4 2" xfId="1087"/>
    <cellStyle name="20% - 强调文字颜色 5 6 4 2 2" xfId="1088"/>
    <cellStyle name="20% - 强调文字颜色 5 6 4 3" xfId="1089"/>
    <cellStyle name="差_省级明细_全省收入代编最新" xfId="1090"/>
    <cellStyle name="20% - 强调文字颜色 5 6 5" xfId="1091"/>
    <cellStyle name="差_省级明细_全省收入代编最新 2" xfId="1092"/>
    <cellStyle name="20% - 强调文字颜色 5 6 5 2" xfId="1093"/>
    <cellStyle name="差 2 2" xfId="1094"/>
    <cellStyle name="20% - 强调文字颜色 5 6 6" xfId="1095"/>
    <cellStyle name="常规 114 5 2" xfId="1096"/>
    <cellStyle name="常规 109 5 2" xfId="1097"/>
    <cellStyle name="20% - 强调文字颜色 5 7" xfId="1098"/>
    <cellStyle name="常规 114 5 2 2" xfId="1099"/>
    <cellStyle name="常规 109 5 2 2" xfId="1100"/>
    <cellStyle name="20% - 强调文字颜色 5 7 2" xfId="1101"/>
    <cellStyle name="常规 114 5 2 2 2" xfId="1102"/>
    <cellStyle name="常规 109 5 2 2 2" xfId="1103"/>
    <cellStyle name="常规 102 6 4" xfId="1104"/>
    <cellStyle name="40% - 强调文字颜色 1 9 4" xfId="1105"/>
    <cellStyle name="20% - 强调文字颜色 5 7 2 2" xfId="1106"/>
    <cellStyle name="常规 114 5 2 2 2 2" xfId="1107"/>
    <cellStyle name="常规 109 5 2 2 2 2" xfId="1108"/>
    <cellStyle name="20% - 强调文字颜色 5 7 2 2 2" xfId="1109"/>
    <cellStyle name="常规 114 5 2 2 3" xfId="1110"/>
    <cellStyle name="常规 109 5 2 2 3" xfId="1111"/>
    <cellStyle name="20% - 强调文字颜色 5 7 2 3" xfId="1112"/>
    <cellStyle name="常规 114 5 2 3" xfId="1113"/>
    <cellStyle name="常规 109 5 2 3" xfId="1114"/>
    <cellStyle name="60% - 强调文字颜色 1 5 3 2" xfId="1115"/>
    <cellStyle name="20% - 强调文字颜色 5 7 3" xfId="1116"/>
    <cellStyle name="常规 114 5 2 3 2" xfId="1117"/>
    <cellStyle name="常规 109 5 2 3 2" xfId="1118"/>
    <cellStyle name="20% - 强调文字颜色 5 7 3 2" xfId="1119"/>
    <cellStyle name="常规 114 5 2 4" xfId="1120"/>
    <cellStyle name="常规 109 5 2 4" xfId="1121"/>
    <cellStyle name="差_省级明细_23_基金汇总" xfId="1122"/>
    <cellStyle name="20% - 强调文字颜色 5 7 4" xfId="1123"/>
    <cellStyle name="常规 114 5 3" xfId="1124"/>
    <cellStyle name="常规 109 5 3" xfId="1125"/>
    <cellStyle name="20% - 强调文字颜色 5 8" xfId="1126"/>
    <cellStyle name="常规 114 5 3 2" xfId="1127"/>
    <cellStyle name="常规 109 5 3 2" xfId="1128"/>
    <cellStyle name="20% - 强调文字颜色 5 8 2" xfId="1129"/>
    <cellStyle name="常规 114 5 3 2 2" xfId="1130"/>
    <cellStyle name="常规 109 5 3 2 2" xfId="1131"/>
    <cellStyle name="常规 103 6 4" xfId="1132"/>
    <cellStyle name="标题 2 5" xfId="1133"/>
    <cellStyle name="40% - 强调文字颜色 2 9 4" xfId="1134"/>
    <cellStyle name="20% - 强调文字颜色 5 8 2 2" xfId="1135"/>
    <cellStyle name="标题 2 5 2" xfId="1136"/>
    <cellStyle name="20% - 强调文字颜色 5 8 2 2 2" xfId="1137"/>
    <cellStyle name="标题 2 6" xfId="1138"/>
    <cellStyle name="20% - 强调文字颜色 5 8 2 3" xfId="1139"/>
    <cellStyle name="常规 114 5 3 3" xfId="1140"/>
    <cellStyle name="常规 109 5 3 3" xfId="1141"/>
    <cellStyle name="20% - 强调文字颜色 5 8 3" xfId="1142"/>
    <cellStyle name="标题 3 5" xfId="1143"/>
    <cellStyle name="20% - 强调文字颜色 5 8 3 2" xfId="1144"/>
    <cellStyle name="常规 10 5 2 2" xfId="1145"/>
    <cellStyle name="20% - 强调文字颜色 5 8 4" xfId="1146"/>
    <cellStyle name="常规 114 5 4" xfId="1147"/>
    <cellStyle name="常规 109 5 4" xfId="1148"/>
    <cellStyle name="20% - 强调文字颜色 5 9" xfId="1149"/>
    <cellStyle name="常规 114 5 4 2" xfId="1150"/>
    <cellStyle name="常规 109 5 4 2" xfId="1151"/>
    <cellStyle name="20% - 强调文字颜色 5 9 2" xfId="1152"/>
    <cellStyle name="常规 104 6 4" xfId="1153"/>
    <cellStyle name="40% - 强调文字颜色 3 9 4" xfId="1154"/>
    <cellStyle name="20% - 强调文字颜色 5 9 2 2" xfId="1155"/>
    <cellStyle name="20% - 强调文字颜色 5 9 2 2 2" xfId="1156"/>
    <cellStyle name="20% - 强调文字颜色 5 9 2 3" xfId="1157"/>
    <cellStyle name="20% - 强调文字颜色 5 9 3" xfId="1158"/>
    <cellStyle name="20% - 强调文字颜色 5 9 3 2" xfId="1159"/>
    <cellStyle name="常规 10 5 3 2" xfId="1160"/>
    <cellStyle name="20% - 强调文字颜色 5 9 4" xfId="1161"/>
    <cellStyle name="常规 116" xfId="1162"/>
    <cellStyle name="20% - 强调文字颜色 6 10" xfId="1163"/>
    <cellStyle name="常规 116 2" xfId="1164"/>
    <cellStyle name="60% - 强调文字颜色 4 6 3" xfId="1165"/>
    <cellStyle name="20% - 强调文字颜色 6 10 2" xfId="1166"/>
    <cellStyle name="常规 117 6 2 3" xfId="1167"/>
    <cellStyle name="常规 116 2 2" xfId="1168"/>
    <cellStyle name="60% - 强调文字颜色 4 6 3 2" xfId="1169"/>
    <cellStyle name="20% - 强调文字颜色 6 10 2 2" xfId="1170"/>
    <cellStyle name="常规 116 3" xfId="1171"/>
    <cellStyle name="60% - 强调文字颜色 4 6 4" xfId="1172"/>
    <cellStyle name="40% - 强调文字颜色 1 3 2 2" xfId="1173"/>
    <cellStyle name="20% - 强调文字颜色 6 10 3" xfId="1174"/>
    <cellStyle name="20% - 强调文字颜色 6 2" xfId="1175"/>
    <cellStyle name="20% - 强调文字颜色 6 2 2" xfId="1176"/>
    <cellStyle name="20% - 强调文字颜色 6 2 2 2" xfId="1177"/>
    <cellStyle name="常规 117 3 3" xfId="1178"/>
    <cellStyle name="20% - 强调文字颜色 6 2 2 2 2" xfId="1179"/>
    <cellStyle name="20% - 强调文字颜色 6 2 2 3" xfId="1180"/>
    <cellStyle name="20% - 强调文字颜色 6 2 2 4" xfId="1181"/>
    <cellStyle name="20% - 强调文字颜色 6 2 3" xfId="1182"/>
    <cellStyle name="20% - 强调文字颜色 6 2 3 2" xfId="1183"/>
    <cellStyle name="常规 118 3 3" xfId="1184"/>
    <cellStyle name="20% - 强调文字颜色 6 2 3 2 2" xfId="1185"/>
    <cellStyle name="20% - 强调文字颜色 6 2 3 3" xfId="1186"/>
    <cellStyle name="20% - 强调文字颜色 6 2 3 4" xfId="1187"/>
    <cellStyle name="20% - 强调文字颜色 6 2 4" xfId="1188"/>
    <cellStyle name="20% - 强调文字颜色 6 2 4 2" xfId="1189"/>
    <cellStyle name="20% - 强调文字颜色 6 2 4 2 2" xfId="1190"/>
    <cellStyle name="20% - 强调文字颜色 6 2 4 3" xfId="1191"/>
    <cellStyle name="20% - 强调文字颜色 6 2 4 4" xfId="1192"/>
    <cellStyle name="20% - 强调文字颜色 6 2 5" xfId="1193"/>
    <cellStyle name="60% - 强调文字颜色 3 3 2 3" xfId="1194"/>
    <cellStyle name="20% - 强调文字颜色 6 2 5 2" xfId="1195"/>
    <cellStyle name="20% - 强调文字颜色 6 2 5 2 2" xfId="1196"/>
    <cellStyle name="20% - 强调文字颜色 6 2 5 3" xfId="1197"/>
    <cellStyle name="20% - 强调文字颜色 6 2 5 4" xfId="1198"/>
    <cellStyle name="Accent3 - 40%" xfId="1199"/>
    <cellStyle name="40% - 强调文字颜色 2 3 3 2 2" xfId="1200"/>
    <cellStyle name="20% - 强调文字颜色 6 2 6" xfId="1201"/>
    <cellStyle name="常规 116 3 2 4" xfId="1202"/>
    <cellStyle name="20% - 强调文字颜色 6 2 6 2" xfId="1203"/>
    <cellStyle name="20% - 强调文字颜色 6 2 7" xfId="1204"/>
    <cellStyle name="20% - 强调文字颜色 6 2 7 2" xfId="1205"/>
    <cellStyle name="20% - 强调文字颜色 6 2 8" xfId="1206"/>
    <cellStyle name="常规 101 6 2 2 2" xfId="1207"/>
    <cellStyle name="20% - 强调文字颜色 6 2 9" xfId="1208"/>
    <cellStyle name="20% - 强调文字颜色 6 3" xfId="1209"/>
    <cellStyle name="20% - 强调文字颜色 6 3 2" xfId="1210"/>
    <cellStyle name="20% - 强调文字颜色 6 3 2 2" xfId="1211"/>
    <cellStyle name="20% - 强调文字颜色 6 3 2 2 2" xfId="1212"/>
    <cellStyle name="20% - 强调文字颜色 6 3 2 3" xfId="1213"/>
    <cellStyle name="20% - 强调文字颜色 6 3 2 4" xfId="1214"/>
    <cellStyle name="no dec" xfId="1215"/>
    <cellStyle name="20% - 强调文字颜色 6 3 3" xfId="1216"/>
    <cellStyle name="20% - 强调文字颜色 6 3 3 2" xfId="1217"/>
    <cellStyle name="20% - 强调文字颜色 6 3 3 2 2" xfId="1218"/>
    <cellStyle name="20% - 强调文字颜色 6 3 3 3" xfId="1219"/>
    <cellStyle name="20% - 强调文字颜色 6 3 4 2 2" xfId="1220"/>
    <cellStyle name="20% - 强调文字颜色 6 3 4 3" xfId="1221"/>
    <cellStyle name="60% - 强调文字颜色 3 4 2 3" xfId="1222"/>
    <cellStyle name="20% - 强调文字颜色 6 3 5 2" xfId="1223"/>
    <cellStyle name="20% - 强调文字颜色 6 3 6" xfId="1224"/>
    <cellStyle name="20% - 强调文字颜色 6 3 7" xfId="1225"/>
    <cellStyle name="20% - 强调文字颜色 6 4" xfId="1226"/>
    <cellStyle name="20% - 强调文字颜色 6 4 2" xfId="1227"/>
    <cellStyle name="20% - 强调文字颜色 6 4 2 2 2" xfId="1228"/>
    <cellStyle name="20% - 强调文字颜色 6 4 2 3" xfId="1229"/>
    <cellStyle name="20% - 强调文字颜色 6 4 3" xfId="1230"/>
    <cellStyle name="20% - 强调文字颜色 6 4 3 2" xfId="1231"/>
    <cellStyle name="20% - 强调文字颜色 6 4 3 2 2" xfId="1232"/>
    <cellStyle name="20% - 强调文字颜色 6 4 3 3" xfId="1233"/>
    <cellStyle name="60% - 强调文字颜色 4 2" xfId="1234"/>
    <cellStyle name="20% - 强调文字颜色 6 4 4 2 2" xfId="1235"/>
    <cellStyle name="60% - 强调文字颜色 3 5 2 3" xfId="1236"/>
    <cellStyle name="20% - 强调文字颜色 6 4 5 2" xfId="1237"/>
    <cellStyle name="Accent3 - 60%" xfId="1238"/>
    <cellStyle name="20% - 强调文字颜色 6 4 6" xfId="1239"/>
    <cellStyle name="20% - 强调文字颜色 6 5" xfId="1240"/>
    <cellStyle name="20% - 强调文字颜色 6 5 2" xfId="1241"/>
    <cellStyle name="20% - 强调文字颜色 6 5 2 2" xfId="1242"/>
    <cellStyle name="20% - 强调文字颜色 6 5 2 2 2" xfId="1243"/>
    <cellStyle name="20% - 强调文字颜色 6 5 2 3" xfId="1244"/>
    <cellStyle name="20% - 强调文字颜色 6 5 3" xfId="1245"/>
    <cellStyle name="20% - 强调文字颜色 6 5 3 2" xfId="1246"/>
    <cellStyle name="20% - 强调文字颜色 6 5 3 2 2" xfId="1247"/>
    <cellStyle name="20% - 强调文字颜色 6 5 3 3" xfId="1248"/>
    <cellStyle name="常规 111 9" xfId="1249"/>
    <cellStyle name="常规 106 9" xfId="1250"/>
    <cellStyle name="20% - 强调文字颜色 6 5 4 2 2" xfId="1251"/>
    <cellStyle name="20% - 强调文字颜色 6 5 4 3" xfId="1252"/>
    <cellStyle name="差_20160105省级2016年预算情况表（最新）" xfId="1253"/>
    <cellStyle name="60% - 强调文字颜色 3 6 2 3" xfId="1254"/>
    <cellStyle name="20% - 强调文字颜色 6 5 5 2" xfId="1255"/>
    <cellStyle name="20% - 强调文字颜色 6 5 6" xfId="1256"/>
    <cellStyle name="差_省级明细_2016年预算草案" xfId="1257"/>
    <cellStyle name="20% - 强调文字颜色 6 6" xfId="1258"/>
    <cellStyle name="常规 111 5 2 2 3" xfId="1259"/>
    <cellStyle name="20% - 强调文字颜色 6 6 2" xfId="1260"/>
    <cellStyle name="20% - 强调文字颜色 6 6 2 2" xfId="1261"/>
    <cellStyle name="20% - 强调文字颜色 6 6 2 2 2" xfId="1262"/>
    <cellStyle name="20% - 强调文字颜色 6 6 2 3" xfId="1263"/>
    <cellStyle name="60% - 强调文字颜色 1 6 2 2" xfId="1264"/>
    <cellStyle name="20% - 强调文字颜色 6 6 3" xfId="1265"/>
    <cellStyle name="60% - 强调文字颜色 1 6 2 2 2" xfId="1266"/>
    <cellStyle name="20% - 强调文字颜色 6 6 3 2" xfId="1267"/>
    <cellStyle name="20% - 强调文字颜色 6 6 3 2 2" xfId="1268"/>
    <cellStyle name="常规 117 2 2 2 2 2" xfId="1269"/>
    <cellStyle name="20% - 强调文字颜色 6 6 3 3" xfId="1270"/>
    <cellStyle name="20% - 强调文字颜色 6 6 4 2" xfId="1271"/>
    <cellStyle name="20% - 强调文字颜色 6 6 4 2 2" xfId="1272"/>
    <cellStyle name="20% - 强调文字颜色 6 6 4 3" xfId="1273"/>
    <cellStyle name="20% - 强调文字颜色 6 6 5" xfId="1274"/>
    <cellStyle name="20% - 强调文字颜色 6 6 5 2" xfId="1275"/>
    <cellStyle name="20% - 强调文字颜色 6 6 6" xfId="1276"/>
    <cellStyle name="常规 114 6 2" xfId="1277"/>
    <cellStyle name="常规 109 6 2" xfId="1278"/>
    <cellStyle name="40% - 强调文字颜色 3 4 2 2" xfId="1279"/>
    <cellStyle name="20% - 强调文字颜色 6 7" xfId="1280"/>
    <cellStyle name="常规 114 6 2 2" xfId="1281"/>
    <cellStyle name="常规 109 6 2 2" xfId="1282"/>
    <cellStyle name="40% - 强调文字颜色 3 4 2 2 2" xfId="1283"/>
    <cellStyle name="20% - 强调文字颜色 6 7 2" xfId="1284"/>
    <cellStyle name="常规 114 6 2 2 2" xfId="1285"/>
    <cellStyle name="常规 109 6 2 2 2" xfId="1286"/>
    <cellStyle name="差_2011年预算大表11-26_收入汇总" xfId="1287"/>
    <cellStyle name="20% - 强调文字颜色 6 7 2 2" xfId="1288"/>
    <cellStyle name="常规 114 6 2 2 3" xfId="1289"/>
    <cellStyle name="常规 109 6 2 2 3" xfId="1290"/>
    <cellStyle name="20% - 强调文字颜色 6 7 2 3" xfId="1291"/>
    <cellStyle name="常规 114 6 2 3" xfId="1292"/>
    <cellStyle name="常规 109 6 2 3" xfId="1293"/>
    <cellStyle name="60% - 强调文字颜色 1 6 3 2" xfId="1294"/>
    <cellStyle name="20% - 强调文字颜色 6 7 3" xfId="1295"/>
    <cellStyle name="常规 114 6 2 3 2" xfId="1296"/>
    <cellStyle name="常规 109 6 2 3 2" xfId="1297"/>
    <cellStyle name="20% - 强调文字颜色 6 7 3 2" xfId="1298"/>
    <cellStyle name="常规 114 6 2 4" xfId="1299"/>
    <cellStyle name="常规 109 6 2 4" xfId="1300"/>
    <cellStyle name="20% - 强调文字颜色 6 7 4" xfId="1301"/>
    <cellStyle name="常规 114 6 3" xfId="1302"/>
    <cellStyle name="常规 109 6 3" xfId="1303"/>
    <cellStyle name="标题 2 6 2 2" xfId="1304"/>
    <cellStyle name="40% - 强调文字颜色 3 4 2 3" xfId="1305"/>
    <cellStyle name="20% - 强调文字颜色 6 8" xfId="1306"/>
    <cellStyle name="常规 114 6 3 2" xfId="1307"/>
    <cellStyle name="常规 109 6 3 2" xfId="1308"/>
    <cellStyle name="标题 2 6 2 2 2" xfId="1309"/>
    <cellStyle name="20% - 强调文字颜色 6 8 2" xfId="1310"/>
    <cellStyle name="常规 114 6 3 2 2" xfId="1311"/>
    <cellStyle name="常规 109 6 3 2 2" xfId="1312"/>
    <cellStyle name="20% - 强调文字颜色 6 8 2 2" xfId="1313"/>
    <cellStyle name="20% - 强调文字颜色 6 8 2 2 2" xfId="1314"/>
    <cellStyle name="常规 100 2 3 2" xfId="1315"/>
    <cellStyle name="20% - 强调文字颜色 6 8 2 3" xfId="1316"/>
    <cellStyle name="常规 114 6 3 3" xfId="1317"/>
    <cellStyle name="常规 109 6 3 3" xfId="1318"/>
    <cellStyle name="20% - 强调文字颜色 6 8 3" xfId="1319"/>
    <cellStyle name="20% - 强调文字颜色 6 8 3 2" xfId="1320"/>
    <cellStyle name="常规 10 6 2 2" xfId="1321"/>
    <cellStyle name="20% - 强调文字颜色 6 8 4" xfId="1322"/>
    <cellStyle name="常规 114 6 4" xfId="1323"/>
    <cellStyle name="常规 109 6 4" xfId="1324"/>
    <cellStyle name="标题 2 6 2 3" xfId="1325"/>
    <cellStyle name="20% - 强调文字颜色 6 9" xfId="1326"/>
    <cellStyle name="常规 114 6 4 2" xfId="1327"/>
    <cellStyle name="常规 109 6 4 2" xfId="1328"/>
    <cellStyle name="20% - 强调文字颜色 6 9 2" xfId="1329"/>
    <cellStyle name="20% - 强调文字颜色 6 9 2 2" xfId="1330"/>
    <cellStyle name="20% - 强调文字颜色 6 9 2 2 2" xfId="1331"/>
    <cellStyle name="常规 100 3 3 2" xfId="1332"/>
    <cellStyle name="20% - 强调文字颜色 6 9 2 3" xfId="1333"/>
    <cellStyle name="20% - 强调文字颜色 6 9 3" xfId="1334"/>
    <cellStyle name="20% - 强调文字颜色 6 9 3 2" xfId="1335"/>
    <cellStyle name="常规 10 6 3 2" xfId="1336"/>
    <cellStyle name="20% - 强调文字颜色 6 9 4" xfId="1337"/>
    <cellStyle name="20% - 着色 2" xfId="1338"/>
    <cellStyle name="常规 116 2 2 3 2" xfId="1339"/>
    <cellStyle name="常规 115 2 2 2 2 2" xfId="1340"/>
    <cellStyle name="60% - 强调文字颜色 3 2 3 2 2" xfId="1341"/>
    <cellStyle name="20% - 着色 3" xfId="1342"/>
    <cellStyle name="20% - 着色 4" xfId="1343"/>
    <cellStyle name="60% - 强调文字颜色 4 8 2" xfId="1344"/>
    <cellStyle name="20% - 着色 5" xfId="1345"/>
    <cellStyle name="常规 118 2" xfId="1346"/>
    <cellStyle name="60% - 强调文字颜色 4 8 3" xfId="1347"/>
    <cellStyle name="20% - 着色 6" xfId="1348"/>
    <cellStyle name="40% - 强调文字颜色 1 10" xfId="1349"/>
    <cellStyle name="40% - 强调文字颜色 1 10 2" xfId="1350"/>
    <cellStyle name="40% - 强调文字颜色 1 10 2 2" xfId="1351"/>
    <cellStyle name="40% - 强调文字颜色 1 10 3" xfId="1352"/>
    <cellStyle name="40% - 强调文字颜色 1 2" xfId="1353"/>
    <cellStyle name="60% - 强调文字颜色 2 2 7" xfId="1354"/>
    <cellStyle name="40% - 强调文字颜色 1 2 2" xfId="1355"/>
    <cellStyle name="60% - 强调文字颜色 3 6 4" xfId="1356"/>
    <cellStyle name="40% - 强调文字颜色 1 2 2 2" xfId="1357"/>
    <cellStyle name="常规 116 6 3 3" xfId="1358"/>
    <cellStyle name="40% - 强调文字颜色 1 2 2 2 2" xfId="1359"/>
    <cellStyle name="40% - 强调文字颜色 1 2 2 3" xfId="1360"/>
    <cellStyle name="40% - 强调文字颜色 1 2 2 4" xfId="1361"/>
    <cellStyle name="40% - 强调文字颜色 1 2 3" xfId="1362"/>
    <cellStyle name="40% - 强调文字颜色 1 2 3 2" xfId="1363"/>
    <cellStyle name="40% - 强调文字颜色 1 2 3 2 2" xfId="1364"/>
    <cellStyle name="40% - 强调文字颜色 1 2 3 3" xfId="1365"/>
    <cellStyle name="40% - 强调文字颜色 1 2 3 4" xfId="1366"/>
    <cellStyle name="40% - 强调文字颜色 1 2 4" xfId="1367"/>
    <cellStyle name="常规 111 10" xfId="1368"/>
    <cellStyle name="40% - 强调文字颜色 1 2 4 2" xfId="1369"/>
    <cellStyle name="40% - 强调文字颜色 1 2 4 2 2" xfId="1370"/>
    <cellStyle name="40% - 强调文字颜色 1 2 4 3" xfId="1371"/>
    <cellStyle name="标题 1 2" xfId="1372"/>
    <cellStyle name="40% - 强调文字颜色 1 2 4 4" xfId="1373"/>
    <cellStyle name="40% - 强调文字颜色 1 2 5" xfId="1374"/>
    <cellStyle name="40% - 强调文字颜色 1 2 5 2" xfId="1375"/>
    <cellStyle name="40% - 强调文字颜色 1 2 5 2 2" xfId="1376"/>
    <cellStyle name="40% - 强调文字颜色 1 2 5 3" xfId="1377"/>
    <cellStyle name="差_2009年结算（最终）_基金汇总" xfId="1378"/>
    <cellStyle name="标题 2 2" xfId="1379"/>
    <cellStyle name="40% - 强调文字颜色 1 2 5 4" xfId="1380"/>
    <cellStyle name="40% - 强调文字颜色 1 2 7 2" xfId="1381"/>
    <cellStyle name="40% - 强调文字颜色 1 2 8" xfId="1382"/>
    <cellStyle name="Currency [0]" xfId="1383"/>
    <cellStyle name="40% - 强调文字颜色 1 2 9" xfId="1384"/>
    <cellStyle name="40% - 强调文字颜色 1 3" xfId="1385"/>
    <cellStyle name="40% - 强调文字颜色 1 3 2" xfId="1386"/>
    <cellStyle name="常规 117 6 3 3" xfId="1387"/>
    <cellStyle name="常规 116 3 2" xfId="1388"/>
    <cellStyle name="40% - 强调文字颜色 1 3 2 2 2" xfId="1389"/>
    <cellStyle name="常规 116 4" xfId="1390"/>
    <cellStyle name="40% - 强调文字颜色 1 3 2 3" xfId="1391"/>
    <cellStyle name="常规 116 5" xfId="1392"/>
    <cellStyle name="40% - 强调文字颜色 1 3 2 4" xfId="1393"/>
    <cellStyle name="40% - 强调文字颜色 1 3 3" xfId="1394"/>
    <cellStyle name="常规 117 3" xfId="1395"/>
    <cellStyle name="40% - 强调文字颜色 1 3 3 2" xfId="1396"/>
    <cellStyle name="常规 117 3 2" xfId="1397"/>
    <cellStyle name="40% - 强调文字颜色 1 3 3 2 2" xfId="1398"/>
    <cellStyle name="常规 117 4" xfId="1399"/>
    <cellStyle name="40% - 强调文字颜色 1 3 3 3" xfId="1400"/>
    <cellStyle name="40% - 强调文字颜色 1 3 4" xfId="1401"/>
    <cellStyle name="常规 118 3" xfId="1402"/>
    <cellStyle name="常规 116 10" xfId="1403"/>
    <cellStyle name="差_省级明细_1.3日 2017年预算草案 - 副本" xfId="1404"/>
    <cellStyle name="40% - 强调文字颜色 1 3 4 2" xfId="1405"/>
    <cellStyle name="常规 118 3 2" xfId="1406"/>
    <cellStyle name="40% - 强调文字颜色 1 3 4 2 2" xfId="1407"/>
    <cellStyle name="常规 118 4" xfId="1408"/>
    <cellStyle name="40% - 强调文字颜色 1 3 4 3" xfId="1409"/>
    <cellStyle name="40% - 强调文字颜色 1 3 5" xfId="1410"/>
    <cellStyle name="40% - 强调文字颜色 1 3 5 2" xfId="1411"/>
    <cellStyle name="40% - 强调文字颜色 1 3 7" xfId="1412"/>
    <cellStyle name="60% - 强调文字颜色 5 6 4" xfId="1413"/>
    <cellStyle name="40% - 强调文字颜色 1 4 2 2" xfId="1414"/>
    <cellStyle name="40% - 强调文字颜色 1 4 2 2 2" xfId="1415"/>
    <cellStyle name="40% - 强调文字颜色 1 4 2 3" xfId="1416"/>
    <cellStyle name="40% - 强调文字颜色 1 4 3" xfId="1417"/>
    <cellStyle name="40% - 强调文字颜色 1 4 3 2" xfId="1418"/>
    <cellStyle name="40% - 强调文字颜色 1 4 3 2 2" xfId="1419"/>
    <cellStyle name="40% - 强调文字颜色 1 4 3 3" xfId="1420"/>
    <cellStyle name="常规 112 4 2 2" xfId="1421"/>
    <cellStyle name="常规 107 4 2 2" xfId="1422"/>
    <cellStyle name="40% - 强调文字颜色 6 7 2 2" xfId="1423"/>
    <cellStyle name="40% - 强调文字颜色 1 4 4" xfId="1424"/>
    <cellStyle name="常规 112 4 2 2 2" xfId="1425"/>
    <cellStyle name="常规 107 4 2 2 2" xfId="1426"/>
    <cellStyle name="40% - 强调文字颜色 6 7 2 2 2" xfId="1427"/>
    <cellStyle name="40% - 强调文字颜色 1 4 4 2" xfId="1428"/>
    <cellStyle name="常规 112 4 2 2 2 2" xfId="1429"/>
    <cellStyle name="40% - 强调文字颜色 1 4 4 2 2" xfId="1430"/>
    <cellStyle name="常规 112 4 2 2 3" xfId="1431"/>
    <cellStyle name="40% - 强调文字颜色 1 4 4 3" xfId="1432"/>
    <cellStyle name="常规 112 4 2 3" xfId="1433"/>
    <cellStyle name="常规 107 4 2 3" xfId="1434"/>
    <cellStyle name="40% - 强调文字颜色 6 7 2 3" xfId="1435"/>
    <cellStyle name="40% - 强调文字颜色 1 4 5" xfId="1436"/>
    <cellStyle name="常规 112 4 2 3 2" xfId="1437"/>
    <cellStyle name="40% - 强调文字颜色 1 4 5 2" xfId="1438"/>
    <cellStyle name="常规 112 4 2 4" xfId="1439"/>
    <cellStyle name="40% - 强调文字颜色 1 4 6" xfId="1440"/>
    <cellStyle name="40% - 强调文字颜色 1 4 7" xfId="1441"/>
    <cellStyle name="常规 102 2 2" xfId="1442"/>
    <cellStyle name="40% - 强调文字颜色 1 5 2" xfId="1443"/>
    <cellStyle name="常规 102 2 2 2" xfId="1444"/>
    <cellStyle name="60% - 强调文字颜色 6 6 4" xfId="1445"/>
    <cellStyle name="40% - 强调文字颜色 1 5 2 2" xfId="1446"/>
    <cellStyle name="常规 102 2 2 2 2" xfId="1447"/>
    <cellStyle name="40% - 强调文字颜色 1 5 2 2 2" xfId="1448"/>
    <cellStyle name="常规 102 2 2 3" xfId="1449"/>
    <cellStyle name="常规 10 10 2 2" xfId="1450"/>
    <cellStyle name="40% - 强调文字颜色 1 5 2 3" xfId="1451"/>
    <cellStyle name="常规 102 2 3 2" xfId="1452"/>
    <cellStyle name="40% - 强调文字颜色 1 5 3 2" xfId="1453"/>
    <cellStyle name="40% - 强调文字颜色 1 5 3 2 2" xfId="1454"/>
    <cellStyle name="差_2011年全省及省级预计2011-12-12_支出汇总" xfId="1455"/>
    <cellStyle name="40% - 强调文字颜色 1 5 3 3" xfId="1456"/>
    <cellStyle name="常规 112 4 3 2" xfId="1457"/>
    <cellStyle name="常规 107 4 3 2" xfId="1458"/>
    <cellStyle name="常规 102 2 4" xfId="1459"/>
    <cellStyle name="40% - 强调文字颜色 6 7 3 2" xfId="1460"/>
    <cellStyle name="40% - 强调文字颜色 1 5 4" xfId="1461"/>
    <cellStyle name="常规 112 4 3 2 2" xfId="1462"/>
    <cellStyle name="40% - 强调文字颜色 1 5 4 2" xfId="1463"/>
    <cellStyle name="40% - 强调文字颜色 1 5 4 2 2" xfId="1464"/>
    <cellStyle name="40% - 强调文字颜色 1 5 4 3" xfId="1465"/>
    <cellStyle name="常规 112 4 3 3" xfId="1466"/>
    <cellStyle name="40% - 强调文字颜色 1 5 5" xfId="1467"/>
    <cellStyle name="40% - 强调文字颜色 1 5 5 2" xfId="1468"/>
    <cellStyle name="40% - 强调文字颜色 1 5 6" xfId="1469"/>
    <cellStyle name="常规 102 3" xfId="1470"/>
    <cellStyle name="40% - 强调文字颜色 1 6" xfId="1471"/>
    <cellStyle name="常规 102 3 2" xfId="1472"/>
    <cellStyle name="40% - 强调文字颜色 1 6 2" xfId="1473"/>
    <cellStyle name="常规 102 3 2 2" xfId="1474"/>
    <cellStyle name="40% - 强调文字颜色 1 6 2 2" xfId="1475"/>
    <cellStyle name="常规 102 3 2 2 2" xfId="1476"/>
    <cellStyle name="40% - 强调文字颜色 1 6 2 2 2" xfId="1477"/>
    <cellStyle name="常规 102 3 3" xfId="1478"/>
    <cellStyle name="40% - 强调文字颜色 1 6 3" xfId="1479"/>
    <cellStyle name="常规 102 3 3 2" xfId="1480"/>
    <cellStyle name="40% - 强调文字颜色 1 6 3 2" xfId="1481"/>
    <cellStyle name="40% - 强调文字颜色 1 6 3 2 2" xfId="1482"/>
    <cellStyle name="差_省级明细_Xl0000071_基金汇总" xfId="1483"/>
    <cellStyle name="40% - 强调文字颜色 1 6 3 3" xfId="1484"/>
    <cellStyle name="常规 112 4 4 2" xfId="1485"/>
    <cellStyle name="常规 102 3 4" xfId="1486"/>
    <cellStyle name="40% - 强调文字颜色 1 6 4" xfId="1487"/>
    <cellStyle name="40% - 强调文字颜色 1 6 4 2" xfId="1488"/>
    <cellStyle name="40% - 强调文字颜色 1 6 4 2 2" xfId="1489"/>
    <cellStyle name="40% - 强调文字颜色 1 6 4 3" xfId="1490"/>
    <cellStyle name="40% - 强调文字颜色 1 6 5" xfId="1491"/>
    <cellStyle name="40% - 强调文字颜色 1 6 5 2" xfId="1492"/>
    <cellStyle name="40% - 强调文字颜色 1 6 6" xfId="1493"/>
    <cellStyle name="常规 102 4" xfId="1494"/>
    <cellStyle name="40% - 强调文字颜色 6 2 6 2" xfId="1495"/>
    <cellStyle name="40% - 强调文字颜色 1 7" xfId="1496"/>
    <cellStyle name="常规 102 4 2" xfId="1497"/>
    <cellStyle name="40% - 强调文字颜色 1 7 2" xfId="1498"/>
    <cellStyle name="常规 102 4 2 2" xfId="1499"/>
    <cellStyle name="40% - 强调文字颜色 1 7 2 2" xfId="1500"/>
    <cellStyle name="常规 102 4 2 2 2" xfId="1501"/>
    <cellStyle name="40% - 强调文字颜色 1 7 2 2 2" xfId="1502"/>
    <cellStyle name="常规 102 4 2 3" xfId="1503"/>
    <cellStyle name="差 2 6 2" xfId="1504"/>
    <cellStyle name="40% - 强调文字颜色 1 7 2 3" xfId="1505"/>
    <cellStyle name="常规 102 4 3" xfId="1506"/>
    <cellStyle name="40% - 强调文字颜色 1 7 3" xfId="1507"/>
    <cellStyle name="常规 102 4 3 2" xfId="1508"/>
    <cellStyle name="40% - 强调文字颜色 1 7 3 2" xfId="1509"/>
    <cellStyle name="常规 102 4 4" xfId="1510"/>
    <cellStyle name="40% - 强调文字颜色 1 7 4" xfId="1511"/>
    <cellStyle name="常规 102 5" xfId="1512"/>
    <cellStyle name="40% - 强调文字颜色 1 8" xfId="1513"/>
    <cellStyle name="常规 102 5 2" xfId="1514"/>
    <cellStyle name="40% - 强调文字颜色 1 8 2" xfId="1515"/>
    <cellStyle name="常规 102 5 3" xfId="1516"/>
    <cellStyle name="40% - 强调文字颜色 1 8 3" xfId="1517"/>
    <cellStyle name="常规 102 5 4" xfId="1518"/>
    <cellStyle name="40% - 强调文字颜色 1 8 4" xfId="1519"/>
    <cellStyle name="常规 102 6" xfId="1520"/>
    <cellStyle name="40% - 强调文字颜色 1 9" xfId="1521"/>
    <cellStyle name="常规 102 6 2" xfId="1522"/>
    <cellStyle name="40% - 强调文字颜色 1 9 2" xfId="1523"/>
    <cellStyle name="常规 104" xfId="1524"/>
    <cellStyle name="常规 102 6 2 2" xfId="1525"/>
    <cellStyle name="40% - 强调文字颜色 1 9 2 2" xfId="1526"/>
    <cellStyle name="常规 104 2" xfId="1527"/>
    <cellStyle name="常规 102 6 2 2 2" xfId="1528"/>
    <cellStyle name="40% - 强调文字颜色 3 5" xfId="1529"/>
    <cellStyle name="40% - 强调文字颜色 1 9 2 2 2" xfId="1530"/>
    <cellStyle name="常规 102 6 3" xfId="1531"/>
    <cellStyle name="40% - 强调文字颜色 1 9 3" xfId="1532"/>
    <cellStyle name="常规 102 6 3 2" xfId="1533"/>
    <cellStyle name="40% - 强调文字颜色 1 9 3 2" xfId="1534"/>
    <cellStyle name="常规 114 3 5" xfId="1535"/>
    <cellStyle name="常规 109 3 5" xfId="1536"/>
    <cellStyle name="40% - 强调文字颜色 2 10" xfId="1537"/>
    <cellStyle name="40% - 强调文字颜色 2 10 2" xfId="1538"/>
    <cellStyle name="40% - 强调文字颜色 2 10 2 2" xfId="1539"/>
    <cellStyle name="40% - 强调文字颜色 2 10 3" xfId="1540"/>
    <cellStyle name="40% - 强调文字颜色 2 2" xfId="1541"/>
    <cellStyle name="60% - 强调文字颜色 3 2 7" xfId="1542"/>
    <cellStyle name="40% - 强调文字颜色 2 2 2" xfId="1543"/>
    <cellStyle name="差_省级明细_支出汇总" xfId="1544"/>
    <cellStyle name="40% - 强调文字颜色 2 2 2 2" xfId="1545"/>
    <cellStyle name="40% - 强调文字颜色 2 2 2 2 2" xfId="1546"/>
    <cellStyle name="标题 1 4 2 2" xfId="1547"/>
    <cellStyle name="40% - 强调文字颜色 2 2 2 3" xfId="1548"/>
    <cellStyle name="标题 1 4 2 3" xfId="1549"/>
    <cellStyle name="40% - 强调文字颜色 2 2 2 4" xfId="1550"/>
    <cellStyle name="40% - 强调文字颜色 2 2 3" xfId="1551"/>
    <cellStyle name="40% - 强调文字颜色 2 2 3 2" xfId="1552"/>
    <cellStyle name="标题 1 4 3 2" xfId="1553"/>
    <cellStyle name="40% - 强调文字颜色 2 2 3 3" xfId="1554"/>
    <cellStyle name="40% - 强调文字颜色 2 2 3 4" xfId="1555"/>
    <cellStyle name="40% - 强调文字颜色 2 2 4" xfId="1556"/>
    <cellStyle name="差_省级明细_政府性基金人大会表格1稿_2017年预算草案（债务）" xfId="1557"/>
    <cellStyle name="40% - 强调文字颜色 2 2 4 2" xfId="1558"/>
    <cellStyle name="差_河南省----2009-05-21（补充数据）" xfId="1559"/>
    <cellStyle name="40% - 强调文字颜色 2 2 4 3" xfId="1560"/>
    <cellStyle name="40% - 强调文字颜色 2 2 4 4" xfId="1561"/>
    <cellStyle name="40% - 强调文字颜色 2 2 5" xfId="1562"/>
    <cellStyle name="40% - 强调文字颜色 2 2 5 2" xfId="1563"/>
    <cellStyle name="40% - 强调文字颜色 2 2 5 2 2" xfId="1564"/>
    <cellStyle name="40% - 强调文字颜色 2 2 5 3" xfId="1565"/>
    <cellStyle name="40% - 强调文字颜色 2 2 5 4" xfId="1566"/>
    <cellStyle name="40% - 强调文字颜色 2 3" xfId="1567"/>
    <cellStyle name="40% - 强调文字颜色 2 3 2" xfId="1568"/>
    <cellStyle name="差_省级明细_Book1_收入汇总" xfId="1569"/>
    <cellStyle name="40% - 强调文字颜色 2 3 2 2" xfId="1570"/>
    <cellStyle name="标题 1 5 2 2" xfId="1571"/>
    <cellStyle name="40% - 强调文字颜色 2 3 2 3" xfId="1572"/>
    <cellStyle name="标题 1 5 2 3" xfId="1573"/>
    <cellStyle name="40% - 强调文字颜色 2 3 2 4" xfId="1574"/>
    <cellStyle name="40% - 强调文字颜色 2 3 3" xfId="1575"/>
    <cellStyle name="40% - 强调文字颜色 2 3 3 2" xfId="1576"/>
    <cellStyle name="标题 1 5 3 2" xfId="1577"/>
    <cellStyle name="40% - 强调文字颜色 2 3 3 3" xfId="1578"/>
    <cellStyle name="40% - 强调文字颜色 2 3 4" xfId="1579"/>
    <cellStyle name="40% - 强调文字颜色 2 3 4 2" xfId="1580"/>
    <cellStyle name="40% - 强调文字颜色 2 3 4 2 2" xfId="1581"/>
    <cellStyle name="40% - 强调文字颜色 2 3 4 3" xfId="1582"/>
    <cellStyle name="40% - 强调文字颜色 2 3 5" xfId="1583"/>
    <cellStyle name="40% - 强调文字颜色 2 3 5 2" xfId="1584"/>
    <cellStyle name="40% - 强调文字颜色 2 4 2" xfId="1585"/>
    <cellStyle name="差_省级明细_冬梅3_2017年预算草案（债务）" xfId="1586"/>
    <cellStyle name="40% - 强调文字颜色 2 4 2 2" xfId="1587"/>
    <cellStyle name="40% - 强调文字颜色 2 4 2 2 2" xfId="1588"/>
    <cellStyle name="标题 1 6 2 2" xfId="1589"/>
    <cellStyle name="40% - 强调文字颜色 2 4 2 3" xfId="1590"/>
    <cellStyle name="40% - 强调文字颜色 2 4 3" xfId="1591"/>
    <cellStyle name="40% - 强调文字颜色 2 4 3 2" xfId="1592"/>
    <cellStyle name="Accent4 - 40%" xfId="1593"/>
    <cellStyle name="40% - 强调文字颜色 2 4 3 2 2" xfId="1594"/>
    <cellStyle name="标题 1 6 3 2" xfId="1595"/>
    <cellStyle name="40% - 强调文字颜色 2 4 3 3" xfId="1596"/>
    <cellStyle name="常规 112 5 2 2" xfId="1597"/>
    <cellStyle name="常规 107 5 2 2" xfId="1598"/>
    <cellStyle name="差_2016年预算表格（公式）" xfId="1599"/>
    <cellStyle name="差_2007年结算已定项目对账单_支出汇总" xfId="1600"/>
    <cellStyle name="40% - 强调文字颜色 6 8 2 2" xfId="1601"/>
    <cellStyle name="40% - 强调文字颜色 2 4 4" xfId="1602"/>
    <cellStyle name="常规 112 5 2 2 2" xfId="1603"/>
    <cellStyle name="常规 107 5 2 2 2" xfId="1604"/>
    <cellStyle name="差_2016年预算表格（公式） 2" xfId="1605"/>
    <cellStyle name="40% - 强调文字颜色 6 8 2 2 2" xfId="1606"/>
    <cellStyle name="40% - 强调文字颜色 2 4 4 2" xfId="1607"/>
    <cellStyle name="常规 112 5 2 2 2 2" xfId="1608"/>
    <cellStyle name="差_2016年预算表格（公式） 2 2" xfId="1609"/>
    <cellStyle name="40% - 强调文字颜色 2 4 4 2 2" xfId="1610"/>
    <cellStyle name="常规 112 5 2 2 3" xfId="1611"/>
    <cellStyle name="差_2016年预算表格（公式） 3" xfId="1612"/>
    <cellStyle name="40% - 强调文字颜色 2 4 4 3" xfId="1613"/>
    <cellStyle name="常规 112 5 2 3" xfId="1614"/>
    <cellStyle name="常规 107 5 2 3" xfId="1615"/>
    <cellStyle name="40% - 强调文字颜色 6 8 2 3" xfId="1616"/>
    <cellStyle name="40% - 强调文字颜色 6 10 2 2" xfId="1617"/>
    <cellStyle name="40% - 强调文字颜色 2 4 5" xfId="1618"/>
    <cellStyle name="常规 112 5 2 3 2" xfId="1619"/>
    <cellStyle name="40% - 强调文字颜色 2 4 5 2" xfId="1620"/>
    <cellStyle name="常规 112 5 2 4" xfId="1621"/>
    <cellStyle name="40% - 强调文字颜色 2 4 6" xfId="1622"/>
    <cellStyle name="常规 103 2" xfId="1623"/>
    <cellStyle name="40% - 强调文字颜色 2 5" xfId="1624"/>
    <cellStyle name="常规 103 2 2" xfId="1625"/>
    <cellStyle name="40% - 强调文字颜色 2 5 2" xfId="1626"/>
    <cellStyle name="常规 103 2 2 2" xfId="1627"/>
    <cellStyle name="40% - 强调文字颜色 2 5 2 2" xfId="1628"/>
    <cellStyle name="常规 103 2 2 2 2" xfId="1629"/>
    <cellStyle name="40% - 强调文字颜色 2 5 2 2 2" xfId="1630"/>
    <cellStyle name="常规 103 2 2 3" xfId="1631"/>
    <cellStyle name="标题 1 7 2 2" xfId="1632"/>
    <cellStyle name="40% - 强调文字颜色 2 5 2 3" xfId="1633"/>
    <cellStyle name="常规 103 2 3 2" xfId="1634"/>
    <cellStyle name="40% - 强调文字颜色 2 5 3 2" xfId="1635"/>
    <cellStyle name="Accent5 - 40%" xfId="1636"/>
    <cellStyle name="40% - 强调文字颜色 2 5 3 2 2" xfId="1637"/>
    <cellStyle name="40% - 强调文字颜色 2 5 3 3" xfId="1638"/>
    <cellStyle name="常规 112 5 3 2" xfId="1639"/>
    <cellStyle name="常规 107 5 3 2" xfId="1640"/>
    <cellStyle name="常规 103 2 4" xfId="1641"/>
    <cellStyle name="40% - 强调文字颜色 6 8 3 2" xfId="1642"/>
    <cellStyle name="40% - 强调文字颜色 2 5 4" xfId="1643"/>
    <cellStyle name="常规 112 5 3 2 2" xfId="1644"/>
    <cellStyle name="40% - 强调文字颜色 2 5 4 2" xfId="1645"/>
    <cellStyle name="40% - 强调文字颜色 2 5 4 2 2" xfId="1646"/>
    <cellStyle name="40% - 强调文字颜色 2 5 4 3" xfId="1647"/>
    <cellStyle name="常规 112 5 3 3" xfId="1648"/>
    <cellStyle name="40% - 强调文字颜色 2 5 5" xfId="1649"/>
    <cellStyle name="60% - 强调文字颜色 1 3" xfId="1650"/>
    <cellStyle name="40% - 强调文字颜色 2 5 5 2" xfId="1651"/>
    <cellStyle name="差_省属监狱人员级别表(驻外)" xfId="1652"/>
    <cellStyle name="40% - 强调文字颜色 2 5 6" xfId="1653"/>
    <cellStyle name="常规 114 10" xfId="1654"/>
    <cellStyle name="常规 109 10" xfId="1655"/>
    <cellStyle name="常规 103 3" xfId="1656"/>
    <cellStyle name="40% - 强调文字颜色 2 6" xfId="1657"/>
    <cellStyle name="常规 103 3 2" xfId="1658"/>
    <cellStyle name="差_财政厅编制用表（2011年报省人大）_支出汇总" xfId="1659"/>
    <cellStyle name="40% - 强调文字颜色 2 6 2" xfId="1660"/>
    <cellStyle name="常规 103 3 2 2" xfId="1661"/>
    <cellStyle name="40% - 强调文字颜色 2 6 2 2" xfId="1662"/>
    <cellStyle name="常规 103 3 2 2 2" xfId="1663"/>
    <cellStyle name="40% - 强调文字颜色 2 6 2 2 2" xfId="1664"/>
    <cellStyle name="常规 103 3 3" xfId="1665"/>
    <cellStyle name="40% - 强调文字颜色 2 6 3" xfId="1666"/>
    <cellStyle name="常规 103 3 3 2" xfId="1667"/>
    <cellStyle name="常规 10 2 5" xfId="1668"/>
    <cellStyle name="40% - 强调文字颜色 2 6 3 2" xfId="1669"/>
    <cellStyle name="Accent6 - 40%" xfId="1670"/>
    <cellStyle name="40% - 强调文字颜色 2 6 3 2 2" xfId="1671"/>
    <cellStyle name="40% - 强调文字颜色 2 6 3 3" xfId="1672"/>
    <cellStyle name="常规 112 5 4 2" xfId="1673"/>
    <cellStyle name="常规 103 3 4" xfId="1674"/>
    <cellStyle name="40% - 强调文字颜色 2 6 4" xfId="1675"/>
    <cellStyle name="常规 10 3 5" xfId="1676"/>
    <cellStyle name="40% - 强调文字颜色 2 6 4 2" xfId="1677"/>
    <cellStyle name="40% - 强调文字颜色 2 6 4 2 2" xfId="1678"/>
    <cellStyle name="40% - 强调文字颜色 2 6 4 3" xfId="1679"/>
    <cellStyle name="40% - 强调文字颜色 2 6 5" xfId="1680"/>
    <cellStyle name="40% - 强调文字颜色 2 6 5 2" xfId="1681"/>
    <cellStyle name="40% - 强调文字颜色 2 6 6" xfId="1682"/>
    <cellStyle name="常规 103 4 2 2" xfId="1683"/>
    <cellStyle name="40% - 强调文字颜色 2 7 2 2" xfId="1684"/>
    <cellStyle name="常规 103 4 2 2 2" xfId="1685"/>
    <cellStyle name="40% - 强调文字颜色 2 7 2 2 2" xfId="1686"/>
    <cellStyle name="常规 103 4 2 3" xfId="1687"/>
    <cellStyle name="40% - 强调文字颜色 2 7 2 3" xfId="1688"/>
    <cellStyle name="常规 103 4 3" xfId="1689"/>
    <cellStyle name="40% - 强调文字颜色 2 7 3" xfId="1690"/>
    <cellStyle name="常规 11 2 5" xfId="1691"/>
    <cellStyle name="常规 103 4 3 2" xfId="1692"/>
    <cellStyle name="40% - 强调文字颜色 2 7 3 2" xfId="1693"/>
    <cellStyle name="常规 103 4 4" xfId="1694"/>
    <cellStyle name="40% - 强调文字颜色 2 7 4" xfId="1695"/>
    <cellStyle name="常规 103 5 2" xfId="1696"/>
    <cellStyle name="标题 1 3" xfId="1697"/>
    <cellStyle name="40% - 强调文字颜色 2 8 2" xfId="1698"/>
    <cellStyle name="常规 103 5 2 2" xfId="1699"/>
    <cellStyle name="标题 1 3 2" xfId="1700"/>
    <cellStyle name="40% - 强调文字颜色 2 8 2 2" xfId="1701"/>
    <cellStyle name="常规 103 5 2 2 2" xfId="1702"/>
    <cellStyle name="标题 1 3 2 2" xfId="1703"/>
    <cellStyle name="40% - 强调文字颜色 2 8 2 2 2" xfId="1704"/>
    <cellStyle name="常规 103 5 2 3" xfId="1705"/>
    <cellStyle name="标题 1 3 3" xfId="1706"/>
    <cellStyle name="40% - 强调文字颜色 2 8 2 3" xfId="1707"/>
    <cellStyle name="常规 103 5 3" xfId="1708"/>
    <cellStyle name="标题 1 4" xfId="1709"/>
    <cellStyle name="40% - 强调文字颜色 2 8 3" xfId="1710"/>
    <cellStyle name="常规 103 5 3 2" xfId="1711"/>
    <cellStyle name="标题 1 4 2" xfId="1712"/>
    <cellStyle name="40% - 强调文字颜色 2 8 3 2" xfId="1713"/>
    <cellStyle name="常规 103 5 4" xfId="1714"/>
    <cellStyle name="标题 1 5" xfId="1715"/>
    <cellStyle name="40% - 强调文字颜色 2 8 4" xfId="1716"/>
    <cellStyle name="常规 103 6 2" xfId="1717"/>
    <cellStyle name="标题 2 3" xfId="1718"/>
    <cellStyle name="40% - 强调文字颜色 2 9 2" xfId="1719"/>
    <cellStyle name="常规 103 6 2 2" xfId="1720"/>
    <cellStyle name="标题 2 3 2" xfId="1721"/>
    <cellStyle name="40% - 强调文字颜色 2 9 2 2" xfId="1722"/>
    <cellStyle name="常规 111 6 3" xfId="1723"/>
    <cellStyle name="常规 106 6 3" xfId="1724"/>
    <cellStyle name="常规 103 6 2 2 2" xfId="1725"/>
    <cellStyle name="标题 2 3 2 2" xfId="1726"/>
    <cellStyle name="40% - 强调文字颜色 5 9 3" xfId="1727"/>
    <cellStyle name="40% - 强调文字颜色 2 9 2 2 2" xfId="1728"/>
    <cellStyle name="常规 103 6 2 3" xfId="1729"/>
    <cellStyle name="标题 2 3 3" xfId="1730"/>
    <cellStyle name="40% - 强调文字颜色 2 9 2 3" xfId="1731"/>
    <cellStyle name="常规 103 6 3" xfId="1732"/>
    <cellStyle name="标题 2 4" xfId="1733"/>
    <cellStyle name="40% - 强调文字颜色 2 9 3" xfId="1734"/>
    <cellStyle name="常规 103 6 3 2" xfId="1735"/>
    <cellStyle name="标题 2 4 2" xfId="1736"/>
    <cellStyle name="40% - 强调文字颜色 2 9 3 2" xfId="1737"/>
    <cellStyle name="40% - 强调文字颜色 3 10" xfId="1738"/>
    <cellStyle name="40% - 强调文字颜色 3 10 2" xfId="1739"/>
    <cellStyle name="40% - 强调文字颜色 3 10 2 2" xfId="1740"/>
    <cellStyle name="40% - 强调文字颜色 3 10 3" xfId="1741"/>
    <cellStyle name="常规 113 7 2 2" xfId="1742"/>
    <cellStyle name="常规 108 7 2 2" xfId="1743"/>
    <cellStyle name="40% - 强调文字颜色 3 3 3 2 2" xfId="1744"/>
    <cellStyle name="40% - 强调文字颜色 3 2" xfId="1745"/>
    <cellStyle name="常规 113 7 2 2 2" xfId="1746"/>
    <cellStyle name="常规 112 6" xfId="1747"/>
    <cellStyle name="常规 108 7 2 2 2" xfId="1748"/>
    <cellStyle name="常规 107 6" xfId="1749"/>
    <cellStyle name="60% - 强调文字颜色 4 2 7" xfId="1750"/>
    <cellStyle name="40% - 强调文字颜色 6 9" xfId="1751"/>
    <cellStyle name="40% - 强调文字颜色 3 2 2" xfId="1752"/>
    <cellStyle name="常规 112 6 2" xfId="1753"/>
    <cellStyle name="常规 107 6 2" xfId="1754"/>
    <cellStyle name="40% - 强调文字颜色 6 9 2" xfId="1755"/>
    <cellStyle name="40% - 强调文字颜色 3 2 2 2" xfId="1756"/>
    <cellStyle name="常规 114 8" xfId="1757"/>
    <cellStyle name="常规 112 6 2 2" xfId="1758"/>
    <cellStyle name="常规 109 8" xfId="1759"/>
    <cellStyle name="常规 107 6 2 2" xfId="1760"/>
    <cellStyle name="40% - 强调文字颜色 6 9 2 2" xfId="1761"/>
    <cellStyle name="40% - 强调文字颜色 3 4 4" xfId="1762"/>
    <cellStyle name="40% - 强调文字颜色 3 2 2 2 2" xfId="1763"/>
    <cellStyle name="常规 112 6 3" xfId="1764"/>
    <cellStyle name="常规 107 6 3" xfId="1765"/>
    <cellStyle name="标题 2 4 2 2" xfId="1766"/>
    <cellStyle name="40% - 强调文字颜色 6 9 3" xfId="1767"/>
    <cellStyle name="40% - 强调文字颜色 3 2 2 3" xfId="1768"/>
    <cellStyle name="常规 112 6 4" xfId="1769"/>
    <cellStyle name="常规 107 6 4" xfId="1770"/>
    <cellStyle name="标题 2 4 2 3" xfId="1771"/>
    <cellStyle name="40% - 强调文字颜色 6 9 4" xfId="1772"/>
    <cellStyle name="40% - 强调文字颜色 3 2 2 4" xfId="1773"/>
    <cellStyle name="常规 112 7" xfId="1774"/>
    <cellStyle name="常规 107 7" xfId="1775"/>
    <cellStyle name="差_Xl0000068" xfId="1776"/>
    <cellStyle name="40% - 强调文字颜色 3 2 3" xfId="1777"/>
    <cellStyle name="常规 112 7 2" xfId="1778"/>
    <cellStyle name="常规 107 7 2" xfId="1779"/>
    <cellStyle name="差_Xl0000068 2" xfId="1780"/>
    <cellStyle name="40% - 强调文字颜色 3 2 3 2" xfId="1781"/>
    <cellStyle name="常规 112 7 2 2" xfId="1782"/>
    <cellStyle name="常规 107 7 2 2" xfId="1783"/>
    <cellStyle name="40% - 强调文字颜色 4 4 4" xfId="1784"/>
    <cellStyle name="40% - 强调文字颜色 3 2 3 2 2" xfId="1785"/>
    <cellStyle name="常规 112 7 3" xfId="1786"/>
    <cellStyle name="常规 107 7 3" xfId="1787"/>
    <cellStyle name="标题 2 4 3 2" xfId="1788"/>
    <cellStyle name="40% - 强调文字颜色 3 2 3 3" xfId="1789"/>
    <cellStyle name="常规 112 7 4" xfId="1790"/>
    <cellStyle name="40% - 强调文字颜色 3 2 3 4" xfId="1791"/>
    <cellStyle name="常规 112 8" xfId="1792"/>
    <cellStyle name="常规 107 8" xfId="1793"/>
    <cellStyle name="40% - 强调文字颜色 3 2 4" xfId="1794"/>
    <cellStyle name="常规 112 8 2" xfId="1795"/>
    <cellStyle name="常规 107 8 2" xfId="1796"/>
    <cellStyle name="40% - 强调文字颜色 3 2 4 2" xfId="1797"/>
    <cellStyle name="常规 112 8 2 2" xfId="1798"/>
    <cellStyle name="40% - 强调文字颜色 5 4 4" xfId="1799"/>
    <cellStyle name="40% - 强调文字颜色 3 2 4 2 2" xfId="1800"/>
    <cellStyle name="常规 112 8 3" xfId="1801"/>
    <cellStyle name="40% - 强调文字颜色 3 2 4 3" xfId="1802"/>
    <cellStyle name="40% - 强调文字颜色 3 2 4 4" xfId="1803"/>
    <cellStyle name="常规 112 9" xfId="1804"/>
    <cellStyle name="常规 107 9" xfId="1805"/>
    <cellStyle name="40% - 强调文字颜色 3 2 5" xfId="1806"/>
    <cellStyle name="常规 112 9 2" xfId="1807"/>
    <cellStyle name="差_2009年财力测算情况11.19_收入汇总" xfId="1808"/>
    <cellStyle name="40% - 强调文字颜色 3 2 5 2" xfId="1809"/>
    <cellStyle name="40% - 强调文字颜色 6 4 4" xfId="1810"/>
    <cellStyle name="40% - 强调文字颜色 3 2 5 2 2" xfId="1811"/>
    <cellStyle name="40% - 强调文字颜色 3 2 5 3" xfId="1812"/>
    <cellStyle name="40% - 强调文字颜色 3 2 5 4" xfId="1813"/>
    <cellStyle name="常规 113 7 2 3" xfId="1814"/>
    <cellStyle name="常规 108 7 2 3" xfId="1815"/>
    <cellStyle name="40% - 强调文字颜色 3 3" xfId="1816"/>
    <cellStyle name="常规 113 6" xfId="1817"/>
    <cellStyle name="常规 108 6" xfId="1818"/>
    <cellStyle name="40% - 强调文字颜色 3 3 2" xfId="1819"/>
    <cellStyle name="常规 113 6 2" xfId="1820"/>
    <cellStyle name="常规 108 6 2" xfId="1821"/>
    <cellStyle name="40% - 强调文字颜色 3 3 2 2" xfId="1822"/>
    <cellStyle name="常规 113 6 2 2" xfId="1823"/>
    <cellStyle name="常规 108 6 2 2" xfId="1824"/>
    <cellStyle name="差_省级明细_Xl0000068_2017年预算草案（债务）" xfId="1825"/>
    <cellStyle name="40% - 强调文字颜色 3 3 2 2 2" xfId="1826"/>
    <cellStyle name="常规 113 6 3" xfId="1827"/>
    <cellStyle name="常规 108 6 3" xfId="1828"/>
    <cellStyle name="标题 2 5 2 2" xfId="1829"/>
    <cellStyle name="40% - 强调文字颜色 3 3 2 3" xfId="1830"/>
    <cellStyle name="常规 113 6 4" xfId="1831"/>
    <cellStyle name="常规 108 6 4" xfId="1832"/>
    <cellStyle name="标题 2 5 2 3" xfId="1833"/>
    <cellStyle name="40% - 强调文字颜色 3 3 2 4" xfId="1834"/>
    <cellStyle name="常规 113 7" xfId="1835"/>
    <cellStyle name="常规 111 3 2 2 2" xfId="1836"/>
    <cellStyle name="常规 108 7" xfId="1837"/>
    <cellStyle name="常规 106 3 2 2 2" xfId="1838"/>
    <cellStyle name="40% - 强调文字颜色 5 6 2 2 2" xfId="1839"/>
    <cellStyle name="40% - 强调文字颜色 3 3 3" xfId="1840"/>
    <cellStyle name="常规 113 8" xfId="1841"/>
    <cellStyle name="常规 111 3 2 2 3" xfId="1842"/>
    <cellStyle name="常规 108 8" xfId="1843"/>
    <cellStyle name="40% - 强调文字颜色 3 3 4" xfId="1844"/>
    <cellStyle name="常规 113 8 2" xfId="1845"/>
    <cellStyle name="常规 108 8 2" xfId="1846"/>
    <cellStyle name="40% - 强调文字颜色 3 3 4 2" xfId="1847"/>
    <cellStyle name="常规 113 8 2 2" xfId="1848"/>
    <cellStyle name="常规 108 8 2 2" xfId="1849"/>
    <cellStyle name="40% - 强调文字颜色 3 3 4 2 2" xfId="1850"/>
    <cellStyle name="常规 113 8 3" xfId="1851"/>
    <cellStyle name="常规 108 8 3" xfId="1852"/>
    <cellStyle name="40% - 强调文字颜色 3 3 4 3" xfId="1853"/>
    <cellStyle name="常规 113 9" xfId="1854"/>
    <cellStyle name="常规 108 9" xfId="1855"/>
    <cellStyle name="40% - 强调文字颜色 3 3 5" xfId="1856"/>
    <cellStyle name="常规 113 9 2" xfId="1857"/>
    <cellStyle name="常规 108 9 2" xfId="1858"/>
    <cellStyle name="Fixed" xfId="1859"/>
    <cellStyle name="40% - 强调文字颜色 3 3 5 2" xfId="1860"/>
    <cellStyle name="40% - 强调文字颜色 3 4" xfId="1861"/>
    <cellStyle name="常规 114 6" xfId="1862"/>
    <cellStyle name="常规 109 6" xfId="1863"/>
    <cellStyle name="40% - 强调文字颜色 3 4 2" xfId="1864"/>
    <cellStyle name="常规 114 7" xfId="1865"/>
    <cellStyle name="常规 111 3 2 3 2" xfId="1866"/>
    <cellStyle name="常规 109 7" xfId="1867"/>
    <cellStyle name="40% - 强调文字颜色 3 4 3" xfId="1868"/>
    <cellStyle name="常规 114 7 2" xfId="1869"/>
    <cellStyle name="常规 109 7 2" xfId="1870"/>
    <cellStyle name="40% - 强调文字颜色 3 4 3 2" xfId="1871"/>
    <cellStyle name="常规 114 7 2 2" xfId="1872"/>
    <cellStyle name="常规 109 7 2 2" xfId="1873"/>
    <cellStyle name="40% - 强调文字颜色 3 4 3 2 2" xfId="1874"/>
    <cellStyle name="常规 114 7 3" xfId="1875"/>
    <cellStyle name="常规 109 7 3" xfId="1876"/>
    <cellStyle name="标题 2 6 3 2" xfId="1877"/>
    <cellStyle name="40% - 强调文字颜色 3 4 3 3" xfId="1878"/>
    <cellStyle name="常规 114 8 2" xfId="1879"/>
    <cellStyle name="常规 112 6 2 2 2" xfId="1880"/>
    <cellStyle name="常规 109 8 2" xfId="1881"/>
    <cellStyle name="常规 107 6 2 2 2" xfId="1882"/>
    <cellStyle name="40% - 强调文字颜色 6 9 2 2 2" xfId="1883"/>
    <cellStyle name="40% - 强调文字颜色 3 4 4 2" xfId="1884"/>
    <cellStyle name="常规 114 8 2 2" xfId="1885"/>
    <cellStyle name="常规 112 6 2 2 2 2" xfId="1886"/>
    <cellStyle name="常规 109 8 2 2" xfId="1887"/>
    <cellStyle name="差_省级明细_Xl0000068" xfId="1888"/>
    <cellStyle name="40% - 强调文字颜色 3 4 4 2 2" xfId="1889"/>
    <cellStyle name="常规 114 8 3" xfId="1890"/>
    <cellStyle name="常规 112 6 2 2 3" xfId="1891"/>
    <cellStyle name="常规 109 8 3" xfId="1892"/>
    <cellStyle name="40% - 强调文字颜色 3 4 4 3" xfId="1893"/>
    <cellStyle name="常规 114 9 2" xfId="1894"/>
    <cellStyle name="常规 112 6 2 3 2" xfId="1895"/>
    <cellStyle name="常规 109 9 2" xfId="1896"/>
    <cellStyle name="40% - 强调文字颜色 3 4 5 2" xfId="1897"/>
    <cellStyle name="常规 112 6 2 4" xfId="1898"/>
    <cellStyle name="40% - 强调文字颜色 3 4 6" xfId="1899"/>
    <cellStyle name="常规 115 6" xfId="1900"/>
    <cellStyle name="常规 104 2 2" xfId="1901"/>
    <cellStyle name="40% - 强调文字颜色 3 5 2" xfId="1902"/>
    <cellStyle name="常规 115 6 2" xfId="1903"/>
    <cellStyle name="常规 104 2 2 2" xfId="1904"/>
    <cellStyle name="40% - 强调文字颜色 3 5 2 2" xfId="1905"/>
    <cellStyle name="常规 115 6 2 2" xfId="1906"/>
    <cellStyle name="常规 104 2 2 2 2" xfId="1907"/>
    <cellStyle name="40% - 强调文字颜色 3 5 2 2 2" xfId="1908"/>
    <cellStyle name="常规 115 6 3" xfId="1909"/>
    <cellStyle name="常规 104 2 2 3" xfId="1910"/>
    <cellStyle name="标题 2 7 2 2" xfId="1911"/>
    <cellStyle name="40% - 强调文字颜色 3 5 2 3" xfId="1912"/>
    <cellStyle name="常规 115 7" xfId="1913"/>
    <cellStyle name="常规 104 2 3" xfId="1914"/>
    <cellStyle name="40% - 强调文字颜色 3 5 3" xfId="1915"/>
    <cellStyle name="常规 115 7 2" xfId="1916"/>
    <cellStyle name="常规 104 2 3 2" xfId="1917"/>
    <cellStyle name="40% - 强调文字颜色 3 5 3 2" xfId="1918"/>
    <cellStyle name="常规 115 7 2 2" xfId="1919"/>
    <cellStyle name="40% - 强调文字颜色 3 5 3 2 2" xfId="1920"/>
    <cellStyle name="常规 115 7 3" xfId="1921"/>
    <cellStyle name="40% - 强调文字颜色 3 5 3 3" xfId="1922"/>
    <cellStyle name="常规 115 8" xfId="1923"/>
    <cellStyle name="常规 112 6 3 2" xfId="1924"/>
    <cellStyle name="常规 107 6 3 2" xfId="1925"/>
    <cellStyle name="常规 104 2 4" xfId="1926"/>
    <cellStyle name="标题 2 4 2 2 2" xfId="1927"/>
    <cellStyle name="40% - 强调文字颜色 6 9 3 2" xfId="1928"/>
    <cellStyle name="40% - 强调文字颜色 3 5 4" xfId="1929"/>
    <cellStyle name="常规 115 8 2" xfId="1930"/>
    <cellStyle name="常规 112 6 3 2 2" xfId="1931"/>
    <cellStyle name="40% - 强调文字颜色 3 5 4 2" xfId="1932"/>
    <cellStyle name="常规 115 8 2 2" xfId="1933"/>
    <cellStyle name="40% - 强调文字颜色 3 5 4 2 2" xfId="1934"/>
    <cellStyle name="常规 115 8 3" xfId="1935"/>
    <cellStyle name="40% - 强调文字颜色 3 5 4 3" xfId="1936"/>
    <cellStyle name="常规 115 9" xfId="1937"/>
    <cellStyle name="常规 112 6 3 3" xfId="1938"/>
    <cellStyle name="40% - 强调文字颜色 3 5 5" xfId="1939"/>
    <cellStyle name="常规 115 9 2" xfId="1940"/>
    <cellStyle name="40% - 强调文字颜色 3 5 5 2" xfId="1941"/>
    <cellStyle name="40% - 强调文字颜色 3 5 6" xfId="1942"/>
    <cellStyle name="常规 104 3" xfId="1943"/>
    <cellStyle name="40% - 强调文字颜色 3 6" xfId="1944"/>
    <cellStyle name="常规 116 6" xfId="1945"/>
    <cellStyle name="常规 104 3 2" xfId="1946"/>
    <cellStyle name="40% - 强调文字颜色 3 6 2" xfId="1947"/>
    <cellStyle name="常规 116 6 2" xfId="1948"/>
    <cellStyle name="常规 104 3 2 2" xfId="1949"/>
    <cellStyle name="40% - 强调文字颜色 3 6 2 2" xfId="1950"/>
    <cellStyle name="常规 116 6 2 2" xfId="1951"/>
    <cellStyle name="常规 104 3 2 2 2" xfId="1952"/>
    <cellStyle name="40% - 强调文字颜色 3 6 2 2 2" xfId="1953"/>
    <cellStyle name="常规 116 7" xfId="1954"/>
    <cellStyle name="常规 104 3 3" xfId="1955"/>
    <cellStyle name="差_省级明细_基金表" xfId="1956"/>
    <cellStyle name="40% - 强调文字颜色 3 6 3" xfId="1957"/>
    <cellStyle name="常规 116 7 2" xfId="1958"/>
    <cellStyle name="常规 104 3 3 2" xfId="1959"/>
    <cellStyle name="40% - 强调文字颜色 3 6 3 2" xfId="1960"/>
    <cellStyle name="常规 116 7 2 2" xfId="1961"/>
    <cellStyle name="40% - 强调文字颜色 3 6 3 2 2" xfId="1962"/>
    <cellStyle name="常规 116 7 3" xfId="1963"/>
    <cellStyle name="40% - 强调文字颜色 3 6 3 3" xfId="1964"/>
    <cellStyle name="常规 116 8" xfId="1965"/>
    <cellStyle name="常规 112 6 4 2" xfId="1966"/>
    <cellStyle name="常规 104 3 4" xfId="1967"/>
    <cellStyle name="40% - 强调文字颜色 3 6 4" xfId="1968"/>
    <cellStyle name="常规 116 8 2" xfId="1969"/>
    <cellStyle name="差_省级明细_23_2017年预算草案（债务）" xfId="1970"/>
    <cellStyle name="40% - 强调文字颜色 3 6 4 2" xfId="1971"/>
    <cellStyle name="常规 116 8 2 2" xfId="1972"/>
    <cellStyle name="40% - 强调文字颜色 3 6 4 2 2" xfId="1973"/>
    <cellStyle name="常规 116 8 3" xfId="1974"/>
    <cellStyle name="40% - 强调文字颜色 3 6 4 3" xfId="1975"/>
    <cellStyle name="常规 116 9" xfId="1976"/>
    <cellStyle name="40% - 强调文字颜色 3 6 5" xfId="1977"/>
    <cellStyle name="常规 116 9 2" xfId="1978"/>
    <cellStyle name="40% - 强调文字颜色 3 6 5 2" xfId="1979"/>
    <cellStyle name="40% - 强调文字颜色 3 6 6" xfId="1980"/>
    <cellStyle name="常规 117 6 2" xfId="1981"/>
    <cellStyle name="常规 104 4 2 2" xfId="1982"/>
    <cellStyle name="40% - 强调文字颜色 3 7 2 2" xfId="1983"/>
    <cellStyle name="常规 117 6 2 2" xfId="1984"/>
    <cellStyle name="常规 104 4 2 2 2" xfId="1985"/>
    <cellStyle name="40% - 强调文字颜色 3 7 2 2 2" xfId="1986"/>
    <cellStyle name="常规 117 6 3" xfId="1987"/>
    <cellStyle name="常规 104 4 2 3" xfId="1988"/>
    <cellStyle name="40% - 强调文字颜色 3 7 2 3" xfId="1989"/>
    <cellStyle name="常规 117 7" xfId="1990"/>
    <cellStyle name="常规 113 3 2 2 2 2" xfId="1991"/>
    <cellStyle name="常规 108 3 2 2 2 2" xfId="1992"/>
    <cellStyle name="常规 104 4 3" xfId="1993"/>
    <cellStyle name="40% - 强调文字颜色 3 7 3" xfId="1994"/>
    <cellStyle name="常规 117 7 2" xfId="1995"/>
    <cellStyle name="常规 104 4 3 2" xfId="1996"/>
    <cellStyle name="40% - 强调文字颜色 3 7 3 2" xfId="1997"/>
    <cellStyle name="常规 117 8" xfId="1998"/>
    <cellStyle name="常规 104 4 4" xfId="1999"/>
    <cellStyle name="40% - 强调文字颜色 3 7 4" xfId="2000"/>
    <cellStyle name="常规 104 5 2" xfId="2001"/>
    <cellStyle name="40% - 强调文字颜色 3 8 2" xfId="2002"/>
    <cellStyle name="常规 104 5 2 2" xfId="2003"/>
    <cellStyle name="40% - 强调文字颜色 3 8 2 2" xfId="2004"/>
    <cellStyle name="常规 104 5 2 2 2" xfId="2005"/>
    <cellStyle name="标题 3 2 4" xfId="2006"/>
    <cellStyle name="40% - 强调文字颜色 3 8 2 2 2" xfId="2007"/>
    <cellStyle name="常规 104 5 2 3" xfId="2008"/>
    <cellStyle name="40% - 强调文字颜色 3 8 2 3" xfId="2009"/>
    <cellStyle name="常规 104 5 3" xfId="2010"/>
    <cellStyle name="40% - 强调文字颜色 3 8 3" xfId="2011"/>
    <cellStyle name="常规 104 5 3 2" xfId="2012"/>
    <cellStyle name="40% - 强调文字颜色 3 8 3 2" xfId="2013"/>
    <cellStyle name="常规 104 5 4" xfId="2014"/>
    <cellStyle name="40% - 强调文字颜色 3 8 4" xfId="2015"/>
    <cellStyle name="常规 104 6 2" xfId="2016"/>
    <cellStyle name="差_津补贴保障测算(5.21)" xfId="2017"/>
    <cellStyle name="40% - 强调文字颜色 3 9 2" xfId="2018"/>
    <cellStyle name="常规 104 6 2 2" xfId="2019"/>
    <cellStyle name="40% - 强调文字颜色 3 9 2 2" xfId="2020"/>
    <cellStyle name="常规 104 6 2 2 2" xfId="2021"/>
    <cellStyle name="40% - 强调文字颜色 3 9 2 2 2" xfId="2022"/>
    <cellStyle name="常规 104 6 2 3" xfId="2023"/>
    <cellStyle name="40% - 强调文字颜色 3 9 2 3" xfId="2024"/>
    <cellStyle name="常规 104 6 3" xfId="2025"/>
    <cellStyle name="40% - 强调文字颜色 3 9 3" xfId="2026"/>
    <cellStyle name="常规 104 6 3 2" xfId="2027"/>
    <cellStyle name="40% - 强调文字颜色 3 9 3 2" xfId="2028"/>
    <cellStyle name="常规 113 7 3 2" xfId="2029"/>
    <cellStyle name="常规 108 7 3 2" xfId="2030"/>
    <cellStyle name="40% - 强调文字颜色 4 2" xfId="2031"/>
    <cellStyle name="差_基金安排表" xfId="2032"/>
    <cellStyle name="60% - 强调文字颜色 5 2 7" xfId="2033"/>
    <cellStyle name="40% - 强调文字颜色 4 2 2" xfId="2034"/>
    <cellStyle name="40% - 强调文字颜色 4 2 2 2" xfId="2035"/>
    <cellStyle name="40% - 强调文字颜色 4 2 2 2 2" xfId="2036"/>
    <cellStyle name="标题 3 4 2 2" xfId="2037"/>
    <cellStyle name="40% - 强调文字颜色 4 2 2 3" xfId="2038"/>
    <cellStyle name="标题 3 4 2 3" xfId="2039"/>
    <cellStyle name="40% - 强调文字颜色 4 2 2 4" xfId="2040"/>
    <cellStyle name="40% - 强调文字颜色 4 2 3" xfId="2041"/>
    <cellStyle name="40% - 强调文字颜色 4 2 3 2 2" xfId="2042"/>
    <cellStyle name="40% - 强调文字颜色 4 2 4" xfId="2043"/>
    <cellStyle name="40% - 强调文字颜色 4 2 4 2" xfId="2044"/>
    <cellStyle name="40% - 强调文字颜色 4 2 4 2 2" xfId="2045"/>
    <cellStyle name="40% - 强调文字颜色 4 2 4 3" xfId="2046"/>
    <cellStyle name="40% - 强调文字颜色 4 2 4 4" xfId="2047"/>
    <cellStyle name="40% - 强调文字颜色 4 2 5" xfId="2048"/>
    <cellStyle name="40% - 强调文字颜色 4 2 5 2" xfId="2049"/>
    <cellStyle name="40% - 强调文字颜色 4 2 5 2 2" xfId="2050"/>
    <cellStyle name="40% - 强调文字颜色 4 2 5 3" xfId="2051"/>
    <cellStyle name="40% - 强调文字颜色 4 2 5 4" xfId="2052"/>
    <cellStyle name="40% - 强调文字颜色 4 3" xfId="2053"/>
    <cellStyle name="40% - 强调文字颜色 4 3 2" xfId="2054"/>
    <cellStyle name="40% - 强调文字颜色 4 3 2 2" xfId="2055"/>
    <cellStyle name="40% - 强调文字颜色 4 3 2 2 2" xfId="2056"/>
    <cellStyle name="标题 3 5 2 2" xfId="2057"/>
    <cellStyle name="40% - 强调文字颜色 4 3 2 3" xfId="2058"/>
    <cellStyle name="标题 3 5 2 3" xfId="2059"/>
    <cellStyle name="40% - 强调文字颜色 4 3 2 4" xfId="2060"/>
    <cellStyle name="常规 111 3 3 2 2" xfId="2061"/>
    <cellStyle name="40% - 强调文字颜色 5 6 3 2 2" xfId="2062"/>
    <cellStyle name="40% - 强调文字颜色 4 3 3" xfId="2063"/>
    <cellStyle name="40% - 强调文字颜色 4 3 3 2" xfId="2064"/>
    <cellStyle name="40% - 强调文字颜色 4 3 3 2 2" xfId="2065"/>
    <cellStyle name="标题 3 5 3 2" xfId="2066"/>
    <cellStyle name="40% - 强调文字颜色 4 3 3 3" xfId="2067"/>
    <cellStyle name="40% - 强调文字颜色 4 3 4" xfId="2068"/>
    <cellStyle name="40% - 强调文字颜色 4 3 4 2" xfId="2069"/>
    <cellStyle name="40% - 强调文字颜色 4 3 4 2 2" xfId="2070"/>
    <cellStyle name="40% - 强调文字颜色 4 3 4 3" xfId="2071"/>
    <cellStyle name="40% - 强调文字颜色 4 3 5" xfId="2072"/>
    <cellStyle name="差_省级明细_代编全省支出预算修改_基金汇总" xfId="2073"/>
    <cellStyle name="40% - 强调文字颜色 4 3 5 2" xfId="2074"/>
    <cellStyle name="40% - 强调文字颜色 4 4" xfId="2075"/>
    <cellStyle name="40% - 强调文字颜色 4 4 2" xfId="2076"/>
    <cellStyle name="40% - 强调文字颜色 4 4 2 2" xfId="2077"/>
    <cellStyle name="40% - 强调文字颜色 4 4 2 2 2" xfId="2078"/>
    <cellStyle name="标题 3 6 2 2" xfId="2079"/>
    <cellStyle name="40% - 强调文字颜色 4 4 2 3" xfId="2080"/>
    <cellStyle name="40% - 强调文字颜色 4 4 3" xfId="2081"/>
    <cellStyle name="40% - 强调文字颜色 4 4 3 2" xfId="2082"/>
    <cellStyle name="60% - 强调文字颜色 1 4" xfId="2083"/>
    <cellStyle name="40% - 强调文字颜色 4 4 3 2 2" xfId="2084"/>
    <cellStyle name="标题 3 6 3 2" xfId="2085"/>
    <cellStyle name="40% - 强调文字颜色 4 4 3 3" xfId="2086"/>
    <cellStyle name="常规 112 7 2 2 2" xfId="2087"/>
    <cellStyle name="40% - 强调文字颜色 4 4 4 2" xfId="2088"/>
    <cellStyle name="40% - 强调文字颜色 4 4 4 2 2" xfId="2089"/>
    <cellStyle name="40% - 强调文字颜色 4 4 4 3" xfId="2090"/>
    <cellStyle name="常规 112 7 2 3" xfId="2091"/>
    <cellStyle name="40% - 强调文字颜色 4 4 5" xfId="2092"/>
    <cellStyle name="40% - 强调文字颜色 4 4 5 2" xfId="2093"/>
    <cellStyle name="40% - 强调文字颜色 4 4 6" xfId="2094"/>
    <cellStyle name="常规 110 2" xfId="2095"/>
    <cellStyle name="常规 105 2" xfId="2096"/>
    <cellStyle name="差_省级明细_副本最新_2017年预算草案（债务）" xfId="2097"/>
    <cellStyle name="40% - 强调文字颜色 4 5" xfId="2098"/>
    <cellStyle name="常规 110 2 2" xfId="2099"/>
    <cellStyle name="常规 105 2 2" xfId="2100"/>
    <cellStyle name="40% - 强调文字颜色 4 5 2" xfId="2101"/>
    <cellStyle name="常规 110 2 2 2" xfId="2102"/>
    <cellStyle name="常规 105 2 2 2" xfId="2103"/>
    <cellStyle name="40% - 强调文字颜色 4 5 2 2" xfId="2104"/>
    <cellStyle name="常规 110 2 2 2 2" xfId="2105"/>
    <cellStyle name="常规 105 2 2 2 2" xfId="2106"/>
    <cellStyle name="40% - 强调文字颜色 4 5 2 2 2" xfId="2107"/>
    <cellStyle name="常规 110 2 2 3" xfId="2108"/>
    <cellStyle name="常规 105 2 2 3" xfId="2109"/>
    <cellStyle name="差_省电力2008年 工作表_基金汇总" xfId="2110"/>
    <cellStyle name="标题 3 7 2 2" xfId="2111"/>
    <cellStyle name="40% - 强调文字颜色 4 5 2 3" xfId="2112"/>
    <cellStyle name="常规 110 2 3" xfId="2113"/>
    <cellStyle name="常规 105 2 3" xfId="2114"/>
    <cellStyle name="40% - 强调文字颜色 4 5 3" xfId="2115"/>
    <cellStyle name="常规 110 2 3 2" xfId="2116"/>
    <cellStyle name="常规 105 2 3 2" xfId="2117"/>
    <cellStyle name="40% - 强调文字颜色 4 5 3 2" xfId="2118"/>
    <cellStyle name="常规 110 2 3 2 2" xfId="2119"/>
    <cellStyle name="40% - 强调文字颜色 4 5 3 2 2" xfId="2120"/>
    <cellStyle name="常规 110 2 3 3" xfId="2121"/>
    <cellStyle name="40% - 强调文字颜色 4 5 3 3" xfId="2122"/>
    <cellStyle name="常规 112 7 3 2" xfId="2123"/>
    <cellStyle name="常规 110 2 4" xfId="2124"/>
    <cellStyle name="常规 105 2 4" xfId="2125"/>
    <cellStyle name="40% - 强调文字颜色 4 5 4" xfId="2126"/>
    <cellStyle name="常规 110 2 4 2" xfId="2127"/>
    <cellStyle name="40% - 强调文字颜色 4 5 4 2" xfId="2128"/>
    <cellStyle name="40% - 强调文字颜色 4 5 4 2 2" xfId="2129"/>
    <cellStyle name="40% - 强调文字颜色 4 5 4 3" xfId="2130"/>
    <cellStyle name="常规 110 2 5" xfId="2131"/>
    <cellStyle name="40% - 强调文字颜色 4 5 5" xfId="2132"/>
    <cellStyle name="40% - 强调文字颜色 4 5 5 2" xfId="2133"/>
    <cellStyle name="40% - 强调文字颜色 4 5 6" xfId="2134"/>
    <cellStyle name="常规 110 3" xfId="2135"/>
    <cellStyle name="常规 105 3" xfId="2136"/>
    <cellStyle name="常规 100 2 2 2 2" xfId="2137"/>
    <cellStyle name="40% - 强调文字颜色 4 6" xfId="2138"/>
    <cellStyle name="常规 110 3 2" xfId="2139"/>
    <cellStyle name="常规 105 3 2" xfId="2140"/>
    <cellStyle name="40% - 强调文字颜色 4 6 2" xfId="2141"/>
    <cellStyle name="常规 110 3 2 2" xfId="2142"/>
    <cellStyle name="常规 105 3 2 2" xfId="2143"/>
    <cellStyle name="40% - 强调文字颜色 4 6 2 2" xfId="2144"/>
    <cellStyle name="常规 110 3 2 2 2" xfId="2145"/>
    <cellStyle name="常规 105 3 2 2 2" xfId="2146"/>
    <cellStyle name="40% - 强调文字颜色 4 6 2 2 2" xfId="2147"/>
    <cellStyle name="常规 110 3 2 3" xfId="2148"/>
    <cellStyle name="常规 105 3 2 3" xfId="2149"/>
    <cellStyle name="40% - 强调文字颜色 4 6 2 3" xfId="2150"/>
    <cellStyle name="常规 110 3 3" xfId="2151"/>
    <cellStyle name="常规 105 3 3" xfId="2152"/>
    <cellStyle name="40% - 强调文字颜色 4 6 3" xfId="2153"/>
    <cellStyle name="常规 110 3 3 2" xfId="2154"/>
    <cellStyle name="常规 105 3 3 2" xfId="2155"/>
    <cellStyle name="40% - 强调文字颜色 4 6 3 2" xfId="2156"/>
    <cellStyle name="常规 110 3 3 2 2" xfId="2157"/>
    <cellStyle name="40% - 强调文字颜色 4 6 3 2 2" xfId="2158"/>
    <cellStyle name="常规 110 3 3 3" xfId="2159"/>
    <cellStyle name="Percent_laroux" xfId="2160"/>
    <cellStyle name="40% - 强调文字颜色 4 6 3 3" xfId="2161"/>
    <cellStyle name="常规 110 3 4" xfId="2162"/>
    <cellStyle name="常规 105 3 4" xfId="2163"/>
    <cellStyle name="40% - 强调文字颜色 4 6 4" xfId="2164"/>
    <cellStyle name="常规 110 3 4 2" xfId="2165"/>
    <cellStyle name="40% - 强调文字颜色 4 6 4 2" xfId="2166"/>
    <cellStyle name="40% - 强调文字颜色 4 6 4 2 2" xfId="2167"/>
    <cellStyle name="40% - 强调文字颜色 4 6 4 3" xfId="2168"/>
    <cellStyle name="常规 110 3 5" xfId="2169"/>
    <cellStyle name="40% - 强调文字颜色 4 6 5" xfId="2170"/>
    <cellStyle name="40% - 强调文字颜色 4 6 5 2" xfId="2171"/>
    <cellStyle name="40% - 强调文字颜色 4 6 6" xfId="2172"/>
    <cellStyle name="常规 110 4 2 2" xfId="2173"/>
    <cellStyle name="常规 105 4 2 2" xfId="2174"/>
    <cellStyle name="40% - 强调文字颜色 4 7 2 2" xfId="2175"/>
    <cellStyle name="常规 110 4 2 2 2" xfId="2176"/>
    <cellStyle name="常规 105 4 2 2 2" xfId="2177"/>
    <cellStyle name="40% - 强调文字颜色 4 7 2 2 2" xfId="2178"/>
    <cellStyle name="常规 110 4 2 3" xfId="2179"/>
    <cellStyle name="常规 105 4 2 3" xfId="2180"/>
    <cellStyle name="40% - 强调文字颜色 4 7 2 3" xfId="2181"/>
    <cellStyle name="常规 110 4 3" xfId="2182"/>
    <cellStyle name="常规 105 4 3" xfId="2183"/>
    <cellStyle name="40% - 强调文字颜色 4 7 3" xfId="2184"/>
    <cellStyle name="常规 110 4 3 2" xfId="2185"/>
    <cellStyle name="常规 105 4 3 2" xfId="2186"/>
    <cellStyle name="40% - 强调文字颜色 4 7 3 2" xfId="2187"/>
    <cellStyle name="常规 110 4 4" xfId="2188"/>
    <cellStyle name="常规 105 4 4" xfId="2189"/>
    <cellStyle name="40% - 强调文字颜色 4 7 4" xfId="2190"/>
    <cellStyle name="常规 110 5 2" xfId="2191"/>
    <cellStyle name="常规 105 5 2" xfId="2192"/>
    <cellStyle name="40% - 强调文字颜色 4 8 2" xfId="2193"/>
    <cellStyle name="常规 110 5 2 2" xfId="2194"/>
    <cellStyle name="常规 105 5 2 2" xfId="2195"/>
    <cellStyle name="40% - 强调文字颜色 4 8 2 2" xfId="2196"/>
    <cellStyle name="常规 110 5 2 2 2" xfId="2197"/>
    <cellStyle name="常规 105 5 2 2 2" xfId="2198"/>
    <cellStyle name="40% - 强调文字颜色 4 8 2 2 2" xfId="2199"/>
    <cellStyle name="常规 110 5 2 3" xfId="2200"/>
    <cellStyle name="常规 105 5 2 3" xfId="2201"/>
    <cellStyle name="40% - 强调文字颜色 4 8 2 3" xfId="2202"/>
    <cellStyle name="常规 110 5 3" xfId="2203"/>
    <cellStyle name="常规 105 5 3" xfId="2204"/>
    <cellStyle name="40% - 强调文字颜色 4 8 3" xfId="2205"/>
    <cellStyle name="常规 110 5 3 2" xfId="2206"/>
    <cellStyle name="常规 105 5 3 2" xfId="2207"/>
    <cellStyle name="40% - 强调文字颜色 4 8 3 2" xfId="2208"/>
    <cellStyle name="常规 110 5 4" xfId="2209"/>
    <cellStyle name="常规 105 5 4" xfId="2210"/>
    <cellStyle name="40% - 强调文字颜色 4 8 4" xfId="2211"/>
    <cellStyle name="常规 110 6 2" xfId="2212"/>
    <cellStyle name="常规 105 6 2" xfId="2213"/>
    <cellStyle name="40% - 强调文字颜色 4 9 2" xfId="2214"/>
    <cellStyle name="常规 110 6 2 2" xfId="2215"/>
    <cellStyle name="常规 105 6 2 2" xfId="2216"/>
    <cellStyle name="60% - 着色 2" xfId="2217"/>
    <cellStyle name="40% - 强调文字颜色 4 9 2 2" xfId="2218"/>
    <cellStyle name="常规 110 6 2 2 2" xfId="2219"/>
    <cellStyle name="常规 105 6 2 2 2" xfId="2220"/>
    <cellStyle name="40% - 强调文字颜色 4 9 2 2 2" xfId="2221"/>
    <cellStyle name="常规 110 6 2 3" xfId="2222"/>
    <cellStyle name="常规 105 6 2 3" xfId="2223"/>
    <cellStyle name="60% - 着色 3" xfId="2224"/>
    <cellStyle name="40% - 强调文字颜色 4 9 2 3" xfId="2225"/>
    <cellStyle name="常规 110 6 3" xfId="2226"/>
    <cellStyle name="常规 105 6 3" xfId="2227"/>
    <cellStyle name="标题 2 2 2 2" xfId="2228"/>
    <cellStyle name="40% - 强调文字颜色 4 9 3" xfId="2229"/>
    <cellStyle name="常规 110 6 3 2" xfId="2230"/>
    <cellStyle name="常规 105 6 3 2" xfId="2231"/>
    <cellStyle name="标题 2 2 2 2 2" xfId="2232"/>
    <cellStyle name="40% - 强调文字颜色 4 9 3 2" xfId="2233"/>
    <cellStyle name="常规 110 6 4" xfId="2234"/>
    <cellStyle name="常规 105 6 4" xfId="2235"/>
    <cellStyle name="标题 2 2 2 3" xfId="2236"/>
    <cellStyle name="40% - 强调文字颜色 4 9 4" xfId="2237"/>
    <cellStyle name="40% - 强调文字颜色 5 10 2" xfId="2238"/>
    <cellStyle name="40% - 强调文字颜色 5 10 3" xfId="2239"/>
    <cellStyle name="40% - 强调文字颜色 5 2" xfId="2240"/>
    <cellStyle name="60% - 强调文字颜色 6 2 7" xfId="2241"/>
    <cellStyle name="40% - 强调文字颜色 5 2 2" xfId="2242"/>
    <cellStyle name="40% - 强调文字颜色 5 2 2 2" xfId="2243"/>
    <cellStyle name="40% - 强调文字颜色 5 2 2 2 2" xfId="2244"/>
    <cellStyle name="差_省级明细_社保2017年预算草案1.3" xfId="2245"/>
    <cellStyle name="标题 4 4 2 2" xfId="2246"/>
    <cellStyle name="40% - 强调文字颜色 5 2 2 3" xfId="2247"/>
    <cellStyle name="标题 4 4 2 3" xfId="2248"/>
    <cellStyle name="40% - 强调文字颜色 5 2 2 4" xfId="2249"/>
    <cellStyle name="40% - 强调文字颜色 5 2 3" xfId="2250"/>
    <cellStyle name="40% - 强调文字颜色 5 2 3 2" xfId="2251"/>
    <cellStyle name="40% - 强调文字颜色 5 2 3 2 2" xfId="2252"/>
    <cellStyle name="标题 4 4 3 2" xfId="2253"/>
    <cellStyle name="40% - 强调文字颜色 5 2 3 3" xfId="2254"/>
    <cellStyle name="40% - 强调文字颜色 5 2 3 4" xfId="2255"/>
    <cellStyle name="40% - 强调文字颜色 5 2 4" xfId="2256"/>
    <cellStyle name="40% - 强调文字颜色 5 2 4 2" xfId="2257"/>
    <cellStyle name="40% - 强调文字颜色 5 2 4 2 2" xfId="2258"/>
    <cellStyle name="40% - 强调文字颜色 5 2 4 3" xfId="2259"/>
    <cellStyle name="40% - 强调文字颜色 5 2 4 4" xfId="2260"/>
    <cellStyle name="差_省级明细_代编全省支出预算修改 2" xfId="2261"/>
    <cellStyle name="差_Xl0000068_收入汇总" xfId="2262"/>
    <cellStyle name="40% - 强调文字颜色 5 2 5" xfId="2263"/>
    <cellStyle name="40% - 强调文字颜色 5 2 5 2" xfId="2264"/>
    <cellStyle name="40% - 强调文字颜色 5 2 5 2 2" xfId="2265"/>
    <cellStyle name="40% - 强调文字颜色 5 2 5 3" xfId="2266"/>
    <cellStyle name="40% - 强调文字颜色 5 2 5 4" xfId="2267"/>
    <cellStyle name="40% - 强调文字颜色 5 2 6" xfId="2268"/>
    <cellStyle name="40% - 强调文字颜色 5 3" xfId="2269"/>
    <cellStyle name="40% - 强调文字颜色 5 3 2" xfId="2270"/>
    <cellStyle name="40% - 强调文字颜色 5 3 2 2" xfId="2271"/>
    <cellStyle name="40% - 强调文字颜色 5 3 2 2 2" xfId="2272"/>
    <cellStyle name="标题 4 5 2 2" xfId="2273"/>
    <cellStyle name="40% - 强调文字颜色 5 3 2 3" xfId="2274"/>
    <cellStyle name="标题 4 5 2 3" xfId="2275"/>
    <cellStyle name="40% - 强调文字颜色 5 3 2 4" xfId="2276"/>
    <cellStyle name="差_省级明细_复件 表19（梁蕊发）" xfId="2277"/>
    <cellStyle name="40% - 强调文字颜色 5 6 4 2 2" xfId="2278"/>
    <cellStyle name="40% - 强调文字颜色 5 3 3" xfId="2279"/>
    <cellStyle name="40% - 强调文字颜色 5 3 3 2" xfId="2280"/>
    <cellStyle name="40% - 强调文字颜色 5 3 3 2 2" xfId="2281"/>
    <cellStyle name="标题 4 5 3 2" xfId="2282"/>
    <cellStyle name="40% - 强调文字颜色 5 3 3 3" xfId="2283"/>
    <cellStyle name="40% - 强调文字颜色 5 3 4" xfId="2284"/>
    <cellStyle name="40% - 强调文字颜色 5 3 4 2" xfId="2285"/>
    <cellStyle name="40% - 强调文字颜色 5 3 4 3" xfId="2286"/>
    <cellStyle name="40% - 强调文字颜色 5 3 5" xfId="2287"/>
    <cellStyle name="40% - 强调文字颜色 5 3 5 2" xfId="2288"/>
    <cellStyle name="40% - 强调文字颜色 5 3 6" xfId="2289"/>
    <cellStyle name="40% - 强调文字颜色 5 4" xfId="2290"/>
    <cellStyle name="差_省级明细_Book3" xfId="2291"/>
    <cellStyle name="40% - 强调文字颜色 5 4 2" xfId="2292"/>
    <cellStyle name="40% - 强调文字颜色 5 4 2 2" xfId="2293"/>
    <cellStyle name="40% - 强调文字颜色 5 4 2 2 2" xfId="2294"/>
    <cellStyle name="标题 4 6 2 2" xfId="2295"/>
    <cellStyle name="40% - 强调文字颜色 5 4 2 3" xfId="2296"/>
    <cellStyle name="40% - 强调文字颜色 5 4 3" xfId="2297"/>
    <cellStyle name="40% - 强调文字颜色 5 4 3 2" xfId="2298"/>
    <cellStyle name="40% - 强调文字颜色 5 4 3 2 2" xfId="2299"/>
    <cellStyle name="标题 4 6 3 2" xfId="2300"/>
    <cellStyle name="40% - 强调文字颜色 5 4 3 3" xfId="2301"/>
    <cellStyle name="40% - 强调文字颜色 5 4 4 2" xfId="2302"/>
    <cellStyle name="40% - 强调文字颜色 5 4 4 2 2" xfId="2303"/>
    <cellStyle name="40% - 强调文字颜色 5 4 4 3" xfId="2304"/>
    <cellStyle name="40% - 强调文字颜色 5 4 5" xfId="2305"/>
    <cellStyle name="40% - 强调文字颜色 5 4 5 2" xfId="2306"/>
    <cellStyle name="40% - 强调文字颜色 5 4 6" xfId="2307"/>
    <cellStyle name="常规 117 5 3 2 2" xfId="2308"/>
    <cellStyle name="常规 111 2" xfId="2309"/>
    <cellStyle name="常规 106 2" xfId="2310"/>
    <cellStyle name="40% - 强调文字颜色 5 5" xfId="2311"/>
    <cellStyle name="常规 111 2 2" xfId="2312"/>
    <cellStyle name="常规 106 2 2" xfId="2313"/>
    <cellStyle name="40% - 强调文字颜色 5 5 2" xfId="2314"/>
    <cellStyle name="常规 111 2 2 2" xfId="2315"/>
    <cellStyle name="常规 106 2 2 2" xfId="2316"/>
    <cellStyle name="40% - 强调文字颜色 5 5 2 2" xfId="2317"/>
    <cellStyle name="常规 111 2 2 2 2" xfId="2318"/>
    <cellStyle name="常规 106 2 2 2 2" xfId="2319"/>
    <cellStyle name="40% - 强调文字颜色 5 5 2 2 2" xfId="2320"/>
    <cellStyle name="常规 111 2 2 3" xfId="2321"/>
    <cellStyle name="常规 106 2 2 3" xfId="2322"/>
    <cellStyle name="标题 4 7 2 2" xfId="2323"/>
    <cellStyle name="40% - 强调文字颜色 5 5 2 3" xfId="2324"/>
    <cellStyle name="常规 111 2 3" xfId="2325"/>
    <cellStyle name="常规 106 2 3" xfId="2326"/>
    <cellStyle name="40% - 强调文字颜色 5 5 3" xfId="2327"/>
    <cellStyle name="常规 111 2 3 2" xfId="2328"/>
    <cellStyle name="常规 106 2 3 2" xfId="2329"/>
    <cellStyle name="常规 10 9" xfId="2330"/>
    <cellStyle name="Accent4" xfId="2331"/>
    <cellStyle name="40% - 强调文字颜色 5 5 3 2" xfId="2332"/>
    <cellStyle name="常规 111 2 3 2 2" xfId="2333"/>
    <cellStyle name="常规 10 9 2" xfId="2334"/>
    <cellStyle name="40% - 强调文字颜色 5 5 3 2 2" xfId="2335"/>
    <cellStyle name="常规 111 2 3 3" xfId="2336"/>
    <cellStyle name="Accent5" xfId="2337"/>
    <cellStyle name="40% - 强调文字颜色 5 5 3 3" xfId="2338"/>
    <cellStyle name="常规 111 2 4" xfId="2339"/>
    <cellStyle name="常规 106 2 4" xfId="2340"/>
    <cellStyle name="40% - 强调文字颜色 5 5 4" xfId="2341"/>
    <cellStyle name="常规 111 2 4 2" xfId="2342"/>
    <cellStyle name="常规 11 9" xfId="2343"/>
    <cellStyle name="40% - 强调文字颜色 5 5 4 2" xfId="2344"/>
    <cellStyle name="常规 11 9 2" xfId="2345"/>
    <cellStyle name="差 4 3" xfId="2346"/>
    <cellStyle name="40% - 强调文字颜色 5 5 4 2 2" xfId="2347"/>
    <cellStyle name="40% - 强调文字颜色 5 5 4 3" xfId="2348"/>
    <cellStyle name="常规 111 2 5" xfId="2349"/>
    <cellStyle name="40% - 强调文字颜色 5 5 5" xfId="2350"/>
    <cellStyle name="40% - 强调文字颜色 5 5 5 2" xfId="2351"/>
    <cellStyle name="40% - 强调文字颜色 5 5 6" xfId="2352"/>
    <cellStyle name="常规 111 3" xfId="2353"/>
    <cellStyle name="常规 106 3" xfId="2354"/>
    <cellStyle name="60% - 强调文字颜色 2 3 2 2" xfId="2355"/>
    <cellStyle name="40% - 强调文字颜色 5 6" xfId="2356"/>
    <cellStyle name="常规 111 3 2" xfId="2357"/>
    <cellStyle name="常规 106 3 2" xfId="2358"/>
    <cellStyle name="60% - 强调文字颜色 2 3 2 2 2" xfId="2359"/>
    <cellStyle name="40% - 强调文字颜色 5 6 2" xfId="2360"/>
    <cellStyle name="常规 111 3 2 2" xfId="2361"/>
    <cellStyle name="常规 106 3 2 2" xfId="2362"/>
    <cellStyle name="40% - 强调文字颜色 5 6 2 2" xfId="2363"/>
    <cellStyle name="常规 111 3 2 3" xfId="2364"/>
    <cellStyle name="常规 106 3 2 3" xfId="2365"/>
    <cellStyle name="40% - 强调文字颜色 5 6 2 3" xfId="2366"/>
    <cellStyle name="常规 111 3 3" xfId="2367"/>
    <cellStyle name="常规 106 3 3" xfId="2368"/>
    <cellStyle name="40% - 强调文字颜色 5 6 3" xfId="2369"/>
    <cellStyle name="常规 111 3 3 2" xfId="2370"/>
    <cellStyle name="常规 106 3 3 2" xfId="2371"/>
    <cellStyle name="40% - 强调文字颜色 5 6 3 2" xfId="2372"/>
    <cellStyle name="常规 111 3 3 3" xfId="2373"/>
    <cellStyle name="40% - 强调文字颜色 5 6 3 3" xfId="2374"/>
    <cellStyle name="常规 111 3 4" xfId="2375"/>
    <cellStyle name="常规 106 3 4" xfId="2376"/>
    <cellStyle name="40% - 强调文字颜色 5 6 4" xfId="2377"/>
    <cellStyle name="常规 111 3 4 2" xfId="2378"/>
    <cellStyle name="40% - 强调文字颜色 5 6 4 2" xfId="2379"/>
    <cellStyle name="40% - 强调文字颜色 5 6 4 3" xfId="2380"/>
    <cellStyle name="常规 111 3 5" xfId="2381"/>
    <cellStyle name="40% - 强调文字颜色 5 6 5" xfId="2382"/>
    <cellStyle name="40% - 强调文字颜色 5 6 5 2" xfId="2383"/>
    <cellStyle name="40% - 强调文字颜色 5 6 6" xfId="2384"/>
    <cellStyle name="常规 111 4 2 2" xfId="2385"/>
    <cellStyle name="常规 106 4 2 2" xfId="2386"/>
    <cellStyle name="40% - 强调文字颜色 5 7 2 2" xfId="2387"/>
    <cellStyle name="常规 111 4 2 2 2" xfId="2388"/>
    <cellStyle name="常规 106 4 2 2 2" xfId="2389"/>
    <cellStyle name="40% - 强调文字颜色 5 7 2 2 2" xfId="2390"/>
    <cellStyle name="常规 111 4 2 3" xfId="2391"/>
    <cellStyle name="常规 106 4 2 3" xfId="2392"/>
    <cellStyle name="40% - 强调文字颜色 5 7 2 3" xfId="2393"/>
    <cellStyle name="常规 111 4 3" xfId="2394"/>
    <cellStyle name="常规 106 4 3" xfId="2395"/>
    <cellStyle name="40% - 强调文字颜色 5 7 3" xfId="2396"/>
    <cellStyle name="常规 111 4 3 2" xfId="2397"/>
    <cellStyle name="常规 106 4 3 2" xfId="2398"/>
    <cellStyle name="40% - 强调文字颜色 5 7 3 2" xfId="2399"/>
    <cellStyle name="常规 111 4 4" xfId="2400"/>
    <cellStyle name="常规 106 4 4" xfId="2401"/>
    <cellStyle name="40% - 强调文字颜色 5 7 4" xfId="2402"/>
    <cellStyle name="常规 111 5 2" xfId="2403"/>
    <cellStyle name="常规 106 5 2" xfId="2404"/>
    <cellStyle name="40% - 强调文字颜色 5 8 2" xfId="2405"/>
    <cellStyle name="常规 111 5 2 2" xfId="2406"/>
    <cellStyle name="常规 106 5 2 2" xfId="2407"/>
    <cellStyle name="40% - 强调文字颜色 5 8 2 2" xfId="2408"/>
    <cellStyle name="常规 111 5 2 2 2" xfId="2409"/>
    <cellStyle name="常规 106 5 2 2 2" xfId="2410"/>
    <cellStyle name="40% - 强调文字颜色 5 8 2 2 2" xfId="2411"/>
    <cellStyle name="常规 111 5 2 3" xfId="2412"/>
    <cellStyle name="常规 106 5 2 3" xfId="2413"/>
    <cellStyle name="差_Xl0000071_基金汇总" xfId="2414"/>
    <cellStyle name="40% - 强调文字颜色 5 8 2 3" xfId="2415"/>
    <cellStyle name="常规 111 5 3" xfId="2416"/>
    <cellStyle name="常规 106 5 3" xfId="2417"/>
    <cellStyle name="40% - 强调文字颜色 5 8 3" xfId="2418"/>
    <cellStyle name="常规 111 5 3 2" xfId="2419"/>
    <cellStyle name="常规 106 5 3 2" xfId="2420"/>
    <cellStyle name="40% - 强调文字颜色 5 8 3 2" xfId="2421"/>
    <cellStyle name="常规 111 5 4" xfId="2422"/>
    <cellStyle name="常规 106 5 4" xfId="2423"/>
    <cellStyle name="40% - 强调文字颜色 5 8 4" xfId="2424"/>
    <cellStyle name="常规 111 6 2" xfId="2425"/>
    <cellStyle name="常规 106 6 2" xfId="2426"/>
    <cellStyle name="40% - 强调文字颜色 5 9 2" xfId="2427"/>
    <cellStyle name="常规 111 6 2 2" xfId="2428"/>
    <cellStyle name="常规 106 6 2 2" xfId="2429"/>
    <cellStyle name="40% - 强调文字颜色 5 9 2 2" xfId="2430"/>
    <cellStyle name="常规 111 6 2 3" xfId="2431"/>
    <cellStyle name="常规 106 6 2 3" xfId="2432"/>
    <cellStyle name="40% - 强调文字颜色 5 9 2 3" xfId="2433"/>
    <cellStyle name="常规 111 6 3 2" xfId="2434"/>
    <cellStyle name="常规 106 6 3 2" xfId="2435"/>
    <cellStyle name="标题 2 3 2 2 2" xfId="2436"/>
    <cellStyle name="40% - 强调文字颜色 5 9 3 2" xfId="2437"/>
    <cellStyle name="常规 111 6 4" xfId="2438"/>
    <cellStyle name="常规 106 6 4" xfId="2439"/>
    <cellStyle name="标题 2 3 2 3" xfId="2440"/>
    <cellStyle name="40% - 强调文字颜色 5 9 4" xfId="2441"/>
    <cellStyle name="40% - 强调文字颜色 6 10" xfId="2442"/>
    <cellStyle name="40% - 强调文字颜色 6 10 2" xfId="2443"/>
    <cellStyle name="40% - 强调文字颜色 6 10 3" xfId="2444"/>
    <cellStyle name="40% - 强调文字颜色 6 2" xfId="2445"/>
    <cellStyle name="40% - 强调文字颜色 6 2 2" xfId="2446"/>
    <cellStyle name="40% - 强调文字颜色 6 2 2 2" xfId="2447"/>
    <cellStyle name="40% - 强调文字颜色 6 2 2 2 2" xfId="2448"/>
    <cellStyle name="40% - 强调文字颜色 6 2 2 3" xfId="2449"/>
    <cellStyle name="40% - 强调文字颜色 6 2 2 4" xfId="2450"/>
    <cellStyle name="40% - 强调文字颜色 6 2 3" xfId="2451"/>
    <cellStyle name="40% - 强调文字颜色 6 2 3 2" xfId="2452"/>
    <cellStyle name="40% - 强调文字颜色 6 2 3 2 2" xfId="2453"/>
    <cellStyle name="40% - 强调文字颜色 6 2 3 3" xfId="2454"/>
    <cellStyle name="40% - 强调文字颜色 6 2 3 4" xfId="2455"/>
    <cellStyle name="40% - 强调文字颜色 6 2 4" xfId="2456"/>
    <cellStyle name="常规 100 4" xfId="2457"/>
    <cellStyle name="40% - 强调文字颜色 6 2 4 2" xfId="2458"/>
    <cellStyle name="常规 100 4 2" xfId="2459"/>
    <cellStyle name="40% - 强调文字颜色 6 2 4 2 2" xfId="2460"/>
    <cellStyle name="常规 100 5" xfId="2461"/>
    <cellStyle name="40% - 强调文字颜色 6 2 4 3" xfId="2462"/>
    <cellStyle name="常规 100 6" xfId="2463"/>
    <cellStyle name="40% - 强调文字颜色 6 2 4 4" xfId="2464"/>
    <cellStyle name="40% - 强调文字颜色 6 2 5" xfId="2465"/>
    <cellStyle name="常规 101 4" xfId="2466"/>
    <cellStyle name="40% - 强调文字颜色 6 2 5 2" xfId="2467"/>
    <cellStyle name="常规 101 4 2" xfId="2468"/>
    <cellStyle name="40% - 强调文字颜色 6 2 5 2 2" xfId="2469"/>
    <cellStyle name="常规 101 5" xfId="2470"/>
    <cellStyle name="40% - 强调文字颜色 6 2 5 3" xfId="2471"/>
    <cellStyle name="常规 101 6" xfId="2472"/>
    <cellStyle name="Total" xfId="2473"/>
    <cellStyle name="40% - 强调文字颜色 6 2 5 4" xfId="2474"/>
    <cellStyle name="常规 10 2 2 2 2" xfId="2475"/>
    <cellStyle name="40% - 强调文字颜色 6 2 6" xfId="2476"/>
    <cellStyle name="40% - 强调文字颜色 6 3" xfId="2477"/>
    <cellStyle name="40% - 强调文字颜色 6 3 2" xfId="2478"/>
    <cellStyle name="40% - 强调文字颜色 6 3 2 2" xfId="2479"/>
    <cellStyle name="40% - 强调文字颜色 6 3 2 2 2" xfId="2480"/>
    <cellStyle name="40% - 强调文字颜色 6 3 2 3" xfId="2481"/>
    <cellStyle name="40% - 强调文字颜色 6 3 2 4" xfId="2482"/>
    <cellStyle name="40% - 强调文字颜色 6 3 3" xfId="2483"/>
    <cellStyle name="差_Book1_收入汇总" xfId="2484"/>
    <cellStyle name="40% - 强调文字颜色 6 3 3 2" xfId="2485"/>
    <cellStyle name="40% - 强调文字颜色 6 3 3 2 2" xfId="2486"/>
    <cellStyle name="40% - 强调文字颜色 6 3 3 3" xfId="2487"/>
    <cellStyle name="40% - 强调文字颜色 6 3 4" xfId="2488"/>
    <cellStyle name="40% - 强调文字颜色 6 3 4 2" xfId="2489"/>
    <cellStyle name="40% - 强调文字颜色 6 3 4 2 2" xfId="2490"/>
    <cellStyle name="40% - 强调文字颜色 6 3 4 3" xfId="2491"/>
    <cellStyle name="40% - 强调文字颜色 6 3 5" xfId="2492"/>
    <cellStyle name="40% - 强调文字颜色 6 3 5 2" xfId="2493"/>
    <cellStyle name="40% - 强调文字颜色 6 3 6" xfId="2494"/>
    <cellStyle name="60% - 强调文字颜色 4 2 2" xfId="2495"/>
    <cellStyle name="40% - 强调文字颜色 6 4" xfId="2496"/>
    <cellStyle name="60% - 强调文字颜色 4 2 2 2" xfId="2497"/>
    <cellStyle name="40% - 强调文字颜色 6 4 2" xfId="2498"/>
    <cellStyle name="60% - 强调文字颜色 4 2 2 2 2" xfId="2499"/>
    <cellStyle name="40% - 强调文字颜色 6 4 2 2" xfId="2500"/>
    <cellStyle name="40% - 强调文字颜色 6 4 2 2 2" xfId="2501"/>
    <cellStyle name="40% - 强调文字颜色 6 4 2 3" xfId="2502"/>
    <cellStyle name="60% - 强调文字颜色 4 2 2 3" xfId="2503"/>
    <cellStyle name="40% - 强调文字颜色 6 4 3" xfId="2504"/>
    <cellStyle name="40% - 强调文字颜色 6 4 3 2" xfId="2505"/>
    <cellStyle name="标题 3 6" xfId="2506"/>
    <cellStyle name="40% - 强调文字颜色 6 4 3 2 2" xfId="2507"/>
    <cellStyle name="差_2008年财政收支预算草案(1.4) 2" xfId="2508"/>
    <cellStyle name="40% - 强调文字颜色 6 4 3 3" xfId="2509"/>
    <cellStyle name="40% - 强调文字颜色 6 4 4 2" xfId="2510"/>
    <cellStyle name="40% - 强调文字颜色 6 4 4 2 2" xfId="2511"/>
    <cellStyle name="40% - 强调文字颜色 6 4 4 3" xfId="2512"/>
    <cellStyle name="40% - 强调文字颜色 6 4 5" xfId="2513"/>
    <cellStyle name="40% - 强调文字颜色 6 4 5 2" xfId="2514"/>
    <cellStyle name="40% - 强调文字颜色 6 4 6" xfId="2515"/>
    <cellStyle name="常规 115 3 2 2" xfId="2516"/>
    <cellStyle name="常规 112 2" xfId="2517"/>
    <cellStyle name="常规 107 2" xfId="2518"/>
    <cellStyle name="60% - 强调文字颜色 4 2 3" xfId="2519"/>
    <cellStyle name="40% - 强调文字颜色 6 5" xfId="2520"/>
    <cellStyle name="常规 117 2 2 3" xfId="2521"/>
    <cellStyle name="常规 115 3 2 2 2" xfId="2522"/>
    <cellStyle name="常规 112 2 2" xfId="2523"/>
    <cellStyle name="常规 107 2 2" xfId="2524"/>
    <cellStyle name="60% - 强调文字颜色 4 2 3 2" xfId="2525"/>
    <cellStyle name="40% - 强调文字颜色 6 5 2" xfId="2526"/>
    <cellStyle name="常规 117 2 2 3 2" xfId="2527"/>
    <cellStyle name="常规 115 3 2 2 2 2" xfId="2528"/>
    <cellStyle name="常规 112 2 2 2" xfId="2529"/>
    <cellStyle name="常规 107 2 2 2" xfId="2530"/>
    <cellStyle name="60% - 强调文字颜色 4 2 3 2 2" xfId="2531"/>
    <cellStyle name="40% - 强调文字颜色 6 5 2 2" xfId="2532"/>
    <cellStyle name="常规 112 2 2 2 2" xfId="2533"/>
    <cellStyle name="常规 107 2 2 2 2" xfId="2534"/>
    <cellStyle name="40% - 强调文字颜色 6 5 2 2 2" xfId="2535"/>
    <cellStyle name="常规 112 2 2 3" xfId="2536"/>
    <cellStyle name="常规 11 10 2 2" xfId="2537"/>
    <cellStyle name="常规 107 2 2 3" xfId="2538"/>
    <cellStyle name="40% - 强调文字颜色 6 5 2 3" xfId="2539"/>
    <cellStyle name="常规 117 2 2 4" xfId="2540"/>
    <cellStyle name="常规 115 3 2 2 3" xfId="2541"/>
    <cellStyle name="常规 112 2 3" xfId="2542"/>
    <cellStyle name="常规 107 2 3" xfId="2543"/>
    <cellStyle name="60% - 强调文字颜色 4 2 3 3" xfId="2544"/>
    <cellStyle name="40% - 强调文字颜色 6 5 3" xfId="2545"/>
    <cellStyle name="常规 112 2 3 2" xfId="2546"/>
    <cellStyle name="常规 107 2 3 2" xfId="2547"/>
    <cellStyle name="常规 100 2 4" xfId="2548"/>
    <cellStyle name="40% - 强调文字颜色 6 5 3 2" xfId="2549"/>
    <cellStyle name="常规 112 2 3 2 2" xfId="2550"/>
    <cellStyle name="40% - 强调文字颜色 6 5 3 2 2" xfId="2551"/>
    <cellStyle name="常规 112 2 3 3" xfId="2552"/>
    <cellStyle name="40% - 强调文字颜色 6 5 3 3" xfId="2553"/>
    <cellStyle name="常规 112 2 4" xfId="2554"/>
    <cellStyle name="常规 107 2 4" xfId="2555"/>
    <cellStyle name="40% - 强调文字颜色 6 5 4" xfId="2556"/>
    <cellStyle name="常规 112 2 4 2" xfId="2557"/>
    <cellStyle name="常规 100 3 4" xfId="2558"/>
    <cellStyle name="40% - 强调文字颜色 6 5 4 2" xfId="2559"/>
    <cellStyle name="40% - 强调文字颜色 6 5 4 2 2" xfId="2560"/>
    <cellStyle name="40% - 强调文字颜色 6 5 4 3" xfId="2561"/>
    <cellStyle name="常规 112 2 5" xfId="2562"/>
    <cellStyle name="40% - 强调文字颜色 6 5 5" xfId="2563"/>
    <cellStyle name="常规 100 4 4" xfId="2564"/>
    <cellStyle name="40% - 强调文字颜色 6 5 5 2" xfId="2565"/>
    <cellStyle name="40% - 强调文字颜色 6 5 6" xfId="2566"/>
    <cellStyle name="常规 115 3 2 3" xfId="2567"/>
    <cellStyle name="常规 112 3" xfId="2568"/>
    <cellStyle name="常规 107 3" xfId="2569"/>
    <cellStyle name="60% - 强调文字颜色 4 2 4" xfId="2570"/>
    <cellStyle name="60% - 强调文字颜色 2 3 3 2" xfId="2571"/>
    <cellStyle name="40% - 强调文字颜色 6 6" xfId="2572"/>
    <cellStyle name="常规 117 2 3 3" xfId="2573"/>
    <cellStyle name="常规 115 3 2 3 2" xfId="2574"/>
    <cellStyle name="常规 112 3 2" xfId="2575"/>
    <cellStyle name="常规 107 3 2" xfId="2576"/>
    <cellStyle name="60% - 强调文字颜色 4 2 4 2" xfId="2577"/>
    <cellStyle name="40% - 强调文字颜色 6 6 2" xfId="2578"/>
    <cellStyle name="常规 112 3 2 2" xfId="2579"/>
    <cellStyle name="常规 107 3 2 2" xfId="2580"/>
    <cellStyle name="40% - 强调文字颜色 6 6 2 2" xfId="2581"/>
    <cellStyle name="常规 112 3 2 2 2" xfId="2582"/>
    <cellStyle name="常规 107 3 2 2 2" xfId="2583"/>
    <cellStyle name="40% - 强调文字颜色 6 6 2 2 2" xfId="2584"/>
    <cellStyle name="常规 112 3 2 3" xfId="2585"/>
    <cellStyle name="常规 107 3 2 3" xfId="2586"/>
    <cellStyle name="40% - 强调文字颜色 6 6 2 3" xfId="2587"/>
    <cellStyle name="常规 112 3 3" xfId="2588"/>
    <cellStyle name="常规 107 3 3" xfId="2589"/>
    <cellStyle name="60% - 强调文字颜色 4 2 4 3" xfId="2590"/>
    <cellStyle name="40% - 强调文字颜色 6 6 3" xfId="2591"/>
    <cellStyle name="常规 112 3 3 2" xfId="2592"/>
    <cellStyle name="常规 107 3 3 2" xfId="2593"/>
    <cellStyle name="常规 101 2 4" xfId="2594"/>
    <cellStyle name="40% - 强调文字颜色 6 6 3 2" xfId="2595"/>
    <cellStyle name="常规 112 3 3 2 2" xfId="2596"/>
    <cellStyle name="40% - 强调文字颜色 6 6 3 2 2" xfId="2597"/>
    <cellStyle name="常规 112 3 3 3" xfId="2598"/>
    <cellStyle name="40% - 强调文字颜色 6 6 3 3" xfId="2599"/>
    <cellStyle name="常规 112 3 4" xfId="2600"/>
    <cellStyle name="常规 107 3 4" xfId="2601"/>
    <cellStyle name="40% - 强调文字颜色 6 6 4" xfId="2602"/>
    <cellStyle name="常规 112 3 4 2" xfId="2603"/>
    <cellStyle name="常规 101 3 4" xfId="2604"/>
    <cellStyle name="差_省级明细_2017年预算草案1.4" xfId="2605"/>
    <cellStyle name="40% - 强调文字颜色 6 6 4 2" xfId="2606"/>
    <cellStyle name="40% - 强调文字颜色 6 6 4 2 2" xfId="2607"/>
    <cellStyle name="40% - 强调文字颜色 6 6 4 3" xfId="2608"/>
    <cellStyle name="常规 112 3 5" xfId="2609"/>
    <cellStyle name="40% - 强调文字颜色 6 6 5" xfId="2610"/>
    <cellStyle name="常规 101 4 4" xfId="2611"/>
    <cellStyle name="40% - 强调文字颜色 6 6 5 2" xfId="2612"/>
    <cellStyle name="40% - 强调文字颜色 6 6 6" xfId="2613"/>
    <cellStyle name="常规 112 4 2" xfId="2614"/>
    <cellStyle name="常规 107 4 2" xfId="2615"/>
    <cellStyle name="60% - 强调文字颜色 4 2 5 2" xfId="2616"/>
    <cellStyle name="40% - 强调文字颜色 6 7 2" xfId="2617"/>
    <cellStyle name="常规 112 4 3" xfId="2618"/>
    <cellStyle name="常规 107 4 3" xfId="2619"/>
    <cellStyle name="40% - 强调文字颜色 6 7 3" xfId="2620"/>
    <cellStyle name="常规 112 4 4" xfId="2621"/>
    <cellStyle name="常规 107 4 4" xfId="2622"/>
    <cellStyle name="40% - 强调文字颜色 6 7 4" xfId="2623"/>
    <cellStyle name="常规 112 5" xfId="2624"/>
    <cellStyle name="常规 107 5" xfId="2625"/>
    <cellStyle name="差_Xl0000071" xfId="2626"/>
    <cellStyle name="60% - 强调文字颜色 4 2 6" xfId="2627"/>
    <cellStyle name="40% - 强调文字颜色 6 8" xfId="2628"/>
    <cellStyle name="常规 112 5 2" xfId="2629"/>
    <cellStyle name="常规 107 5 2" xfId="2630"/>
    <cellStyle name="差_Xl0000071 2" xfId="2631"/>
    <cellStyle name="60% - 强调文字颜色 4 2 6 2" xfId="2632"/>
    <cellStyle name="40% - 强调文字颜色 6 8 2" xfId="2633"/>
    <cellStyle name="常规 112 5 3" xfId="2634"/>
    <cellStyle name="常规 107 5 3" xfId="2635"/>
    <cellStyle name="40% - 强调文字颜色 6 8 3" xfId="2636"/>
    <cellStyle name="常规 112 5 4" xfId="2637"/>
    <cellStyle name="常规 107 5 4" xfId="2638"/>
    <cellStyle name="40% - 强调文字颜色 6 8 4" xfId="2639"/>
    <cellStyle name="40% - 着色 1" xfId="2640"/>
    <cellStyle name="40% - 着色 2" xfId="2641"/>
    <cellStyle name="40% - 着色 3" xfId="2642"/>
    <cellStyle name="40% - 着色 4" xfId="2643"/>
    <cellStyle name="60% - 强调文字颜色 6 6 2 2" xfId="2644"/>
    <cellStyle name="40% - 着色 5" xfId="2645"/>
    <cellStyle name="60% - 强调文字颜色 6 6 2 3" xfId="2646"/>
    <cellStyle name="40% - 着色 6" xfId="2647"/>
    <cellStyle name="常规 10 9 2 2 2" xfId="2648"/>
    <cellStyle name="60% - 强调文字颜色 1 2" xfId="2649"/>
    <cellStyle name="60% - 强调文字颜色 1 2 2" xfId="2650"/>
    <cellStyle name="60% - 强调文字颜色 1 2 3" xfId="2651"/>
    <cellStyle name="60% - 强调文字颜色 1 2 4" xfId="2652"/>
    <cellStyle name="60% - 强调文字颜色 1 2 5" xfId="2653"/>
    <cellStyle name="常规 110 7 3 2" xfId="2654"/>
    <cellStyle name="标题 2 2 3 2 2" xfId="2655"/>
    <cellStyle name="60% - 强调文字颜色 1 2 6" xfId="2656"/>
    <cellStyle name="60% - 强调文字颜色 1 2 6 2" xfId="2657"/>
    <cellStyle name="60% - 强调文字颜色 1 2 7" xfId="2658"/>
    <cellStyle name="60% - 强调文字颜色 1 3 2" xfId="2659"/>
    <cellStyle name="60% - 强调文字颜色 1 3 3" xfId="2660"/>
    <cellStyle name="60% - 强调文字颜色 1 3 4" xfId="2661"/>
    <cellStyle name="60% - 强调文字颜色 1 4 2" xfId="2662"/>
    <cellStyle name="60% - 强调文字颜色 1 4 3" xfId="2663"/>
    <cellStyle name="60% - 强调文字颜色 1 4 4" xfId="2664"/>
    <cellStyle name="60% - 强调文字颜色 1 4 5" xfId="2665"/>
    <cellStyle name="60% - 强调文字颜色 1 5" xfId="2666"/>
    <cellStyle name="常规 112 2 2 2 3" xfId="2667"/>
    <cellStyle name="60% - 强调文字颜色 1 5 2" xfId="2668"/>
    <cellStyle name="60% - 强调文字颜色 1 5 3" xfId="2669"/>
    <cellStyle name="60% - 强调文字颜色 1 5 4" xfId="2670"/>
    <cellStyle name="60% - 强调文字颜色 1 6" xfId="2671"/>
    <cellStyle name="60% - 强调文字颜色 1 6 2" xfId="2672"/>
    <cellStyle name="60% - 强调文字颜色 1 6 3" xfId="2673"/>
    <cellStyle name="差_省级明细_2016年预算草案1.13_收入汇总" xfId="2674"/>
    <cellStyle name="60% - 强调文字颜色 1 6 4" xfId="2675"/>
    <cellStyle name="标题 3 3 2 2" xfId="2676"/>
    <cellStyle name="60% - 强调文字颜色 1 7" xfId="2677"/>
    <cellStyle name="差_Xl0000068_基金汇总" xfId="2678"/>
    <cellStyle name="标题 3 3 2 2 2" xfId="2679"/>
    <cellStyle name="60% - 强调文字颜色 1 7 2" xfId="2680"/>
    <cellStyle name="60% - 强调文字颜色 1 7 2 2" xfId="2681"/>
    <cellStyle name="60% - 强调文字颜色 1 7 3" xfId="2682"/>
    <cellStyle name="标题 3 3 2 3" xfId="2683"/>
    <cellStyle name="60% - 强调文字颜色 1 8" xfId="2684"/>
    <cellStyle name="60% - 强调文字颜色 1 8 2" xfId="2685"/>
    <cellStyle name="常规 118" xfId="2686"/>
    <cellStyle name="60% - 强调文字颜色 1 8 2 2" xfId="2687"/>
    <cellStyle name="60% - 强调文字颜色 1 8 3" xfId="2688"/>
    <cellStyle name="常规 100 5 3 2" xfId="2689"/>
    <cellStyle name="60% - 强调文字颜色 1 9" xfId="2690"/>
    <cellStyle name="60% - 强调文字颜色 1 9 2" xfId="2691"/>
    <cellStyle name="60% - 强调文字颜色 1 9 2 2" xfId="2692"/>
    <cellStyle name="差_省级明细_全省预算代编" xfId="2693"/>
    <cellStyle name="60% - 强调文字颜色 2 2" xfId="2694"/>
    <cellStyle name="差_省级明细_全省预算代编 2" xfId="2695"/>
    <cellStyle name="60% - 强调文字颜色 2 2 2" xfId="2696"/>
    <cellStyle name="常规 117 5 2 2 3" xfId="2697"/>
    <cellStyle name="差 7" xfId="2698"/>
    <cellStyle name="60% - 强调文字颜色 2 2 2 2" xfId="2699"/>
    <cellStyle name="差 7 2" xfId="2700"/>
    <cellStyle name="60% - 强调文字颜色 2 2 2 2 2" xfId="2701"/>
    <cellStyle name="常规 110 4 2 2 2 2" xfId="2702"/>
    <cellStyle name="差 8" xfId="2703"/>
    <cellStyle name="60% - 强调文字颜色 2 2 2 3" xfId="2704"/>
    <cellStyle name="60% - 强调文字颜色 4 5 2 2 2" xfId="2705"/>
    <cellStyle name="60% - 强调文字颜色 2 2 3" xfId="2706"/>
    <cellStyle name="常规 115 2 2 3" xfId="2707"/>
    <cellStyle name="60% - 强调文字颜色 3 2 4" xfId="2708"/>
    <cellStyle name="60% - 强调文字颜色 2 2 3 2" xfId="2709"/>
    <cellStyle name="常规 116 2 3 3" xfId="2710"/>
    <cellStyle name="常规 115 2 2 3 2" xfId="2711"/>
    <cellStyle name="60% - 强调文字颜色 3 2 4 2" xfId="2712"/>
    <cellStyle name="60% - 强调文字颜色 2 2 3 2 2" xfId="2713"/>
    <cellStyle name="常规 115 2 2 4" xfId="2714"/>
    <cellStyle name="60% - 强调文字颜色 3 2 5" xfId="2715"/>
    <cellStyle name="60% - 强调文字颜色 2 2 3 3" xfId="2716"/>
    <cellStyle name="60% - 强调文字颜色 2 2 4" xfId="2717"/>
    <cellStyle name="常规 115 2 3 3" xfId="2718"/>
    <cellStyle name="常规 110 10" xfId="2719"/>
    <cellStyle name="60% - 强调文字颜色 3 3 4" xfId="2720"/>
    <cellStyle name="60% - 强调文字颜色 2 2 4 2" xfId="2721"/>
    <cellStyle name="常规 11 2 2 2" xfId="2722"/>
    <cellStyle name="60% - 强调文字颜色 2 2 4 3" xfId="2723"/>
    <cellStyle name="60% - 强调文字颜色 2 2 5" xfId="2724"/>
    <cellStyle name="60% - 强调文字颜色 3 4 4" xfId="2725"/>
    <cellStyle name="60% - 强调文字颜色 2 2 5 2" xfId="2726"/>
    <cellStyle name="60% - 强调文字颜色 2 2 6" xfId="2727"/>
    <cellStyle name="60% - 强调文字颜色 3 5 4" xfId="2728"/>
    <cellStyle name="60% - 强调文字颜色 2 2 6 2" xfId="2729"/>
    <cellStyle name="常规 100 2 2 3" xfId="2730"/>
    <cellStyle name="60% - 强调文字颜色 2 3 2" xfId="2731"/>
    <cellStyle name="60% - 强调文字颜色 2 3 3" xfId="2732"/>
    <cellStyle name="60% - 强调文字颜色 2 3 4" xfId="2733"/>
    <cellStyle name="60% - 强调文字颜色 2 4" xfId="2734"/>
    <cellStyle name="60% - 强调文字颜色 2 4 2" xfId="2735"/>
    <cellStyle name="60% - 强调文字颜色 2 4 2 2" xfId="2736"/>
    <cellStyle name="60% - 强调文字颜色 2 4 2 2 2" xfId="2737"/>
    <cellStyle name="60% - 强调文字颜色 2 4 3" xfId="2738"/>
    <cellStyle name="常规 115 4 2 3" xfId="2739"/>
    <cellStyle name="60% - 强调文字颜色 5 2 4" xfId="2740"/>
    <cellStyle name="60% - 强调文字颜色 2 4 3 2" xfId="2741"/>
    <cellStyle name="60% - 强调文字颜色 2 4 4" xfId="2742"/>
    <cellStyle name="60% - 强调文字颜色 2 5" xfId="2743"/>
    <cellStyle name="60% - 强调文字颜色 2 5 2" xfId="2744"/>
    <cellStyle name="60% - 强调文字颜色 2 5 2 2" xfId="2745"/>
    <cellStyle name="常规 115 6 5" xfId="2746"/>
    <cellStyle name="60% - 强调文字颜色 2 5 2 2 2" xfId="2747"/>
    <cellStyle name="60% - 强调文字颜色 2 5 3" xfId="2748"/>
    <cellStyle name="常规 115 5 2 3" xfId="2749"/>
    <cellStyle name="60% - 强调文字颜色 6 2 4" xfId="2750"/>
    <cellStyle name="60% - 强调文字颜色 2 5 3 2" xfId="2751"/>
    <cellStyle name="60% - 强调文字颜色 2 5 4" xfId="2752"/>
    <cellStyle name="60% - 强调文字颜色 2 6" xfId="2753"/>
    <cellStyle name="60% - 强调文字颜色 2 6 2" xfId="2754"/>
    <cellStyle name="60% - 强调文字颜色 2 6 2 2" xfId="2755"/>
    <cellStyle name="60% - 强调文字颜色 2 6 2 2 2" xfId="2756"/>
    <cellStyle name="60% - 强调文字颜色 2 6 3" xfId="2757"/>
    <cellStyle name="常规 115 6 2 3" xfId="2758"/>
    <cellStyle name="60% - 强调文字颜色 2 6 3 2" xfId="2759"/>
    <cellStyle name="60% - 强调文字颜色 2 6 4" xfId="2760"/>
    <cellStyle name="标题 3 3 3 2" xfId="2761"/>
    <cellStyle name="60% - 强调文字颜色 2 7" xfId="2762"/>
    <cellStyle name="60% - 强调文字颜色 2 7 2" xfId="2763"/>
    <cellStyle name="60% - 强调文字颜色 2 7 2 2" xfId="2764"/>
    <cellStyle name="60% - 强调文字颜色 2 7 3" xfId="2765"/>
    <cellStyle name="常规 101 3 2 2 2" xfId="2766"/>
    <cellStyle name="60% - 强调文字颜色 2 8" xfId="2767"/>
    <cellStyle name="60% - 强调文字颜色 2 8 2" xfId="2768"/>
    <cellStyle name="60% - 强调文字颜色 2 8 2 2" xfId="2769"/>
    <cellStyle name="60% - 强调文字颜色 2 8 3" xfId="2770"/>
    <cellStyle name="60% - 强调文字颜色 2 9" xfId="2771"/>
    <cellStyle name="60% - 强调文字颜色 2 9 2" xfId="2772"/>
    <cellStyle name="标题 5 4" xfId="2773"/>
    <cellStyle name="60% - 强调文字颜色 2 9 2 2" xfId="2774"/>
    <cellStyle name="60% - 强调文字颜色 2 9 3" xfId="2775"/>
    <cellStyle name="60% - 强调文字颜色 3 2" xfId="2776"/>
    <cellStyle name="60% - 强调文字颜色 3 2 2" xfId="2777"/>
    <cellStyle name="常规 117 6 2 2 3" xfId="2778"/>
    <cellStyle name="60% - 强调文字颜色 3 2 2 2" xfId="2779"/>
    <cellStyle name="60% - 强调文字颜色 3 2 2 2 2" xfId="2780"/>
    <cellStyle name="60% - 强调文字颜色 3 2 2 3" xfId="2781"/>
    <cellStyle name="常规 117 5 2 3 2" xfId="2782"/>
    <cellStyle name="常规 115 2 2 2" xfId="2783"/>
    <cellStyle name="60% - 强调文字颜色 3 2 3" xfId="2784"/>
    <cellStyle name="常规 116 2 2 3" xfId="2785"/>
    <cellStyle name="常规 115 2 2 2 2" xfId="2786"/>
    <cellStyle name="60% - 强调文字颜色 3 2 3 2" xfId="2787"/>
    <cellStyle name="常规 116 2 2 4" xfId="2788"/>
    <cellStyle name="常规 115 2 2 2 3" xfId="2789"/>
    <cellStyle name="60% - 强调文字颜色 3 2 3 3" xfId="2790"/>
    <cellStyle name="60% - 强调文字颜色 3 2 4 3" xfId="2791"/>
    <cellStyle name="60% - 强调文字颜色 3 2 5 2" xfId="2792"/>
    <cellStyle name="60% - 强调文字颜色 3 2 6" xfId="2793"/>
    <cellStyle name="60% - 强调文字颜色 3 2 6 2" xfId="2794"/>
    <cellStyle name="60% - 强调文字颜色 3 3 2 2" xfId="2795"/>
    <cellStyle name="60% - 强调文字颜色 3 3 2 2 2" xfId="2796"/>
    <cellStyle name="常规 115 2 3 2" xfId="2797"/>
    <cellStyle name="60% - 强调文字颜色 3 3 3" xfId="2798"/>
    <cellStyle name="常规 116 3 2 3" xfId="2799"/>
    <cellStyle name="常规 115 2 3 2 2" xfId="2800"/>
    <cellStyle name="60% - 强调文字颜色 3 3 3 2" xfId="2801"/>
    <cellStyle name="60% - 强调文字颜色 3 4 2" xfId="2802"/>
    <cellStyle name="60% - 强调文字颜色 3 4 2 2" xfId="2803"/>
    <cellStyle name="60% - 强调文字颜色 3 4 2 2 2" xfId="2804"/>
    <cellStyle name="常规 115 2 4 2" xfId="2805"/>
    <cellStyle name="60% - 强调文字颜色 3 4 3" xfId="2806"/>
    <cellStyle name="常规 116 4 2 3" xfId="2807"/>
    <cellStyle name="60% - 强调文字颜色 3 4 3 2" xfId="2808"/>
    <cellStyle name="常规 11 2 3 2" xfId="2809"/>
    <cellStyle name="60% - 强调文字颜色 3 4 5" xfId="2810"/>
    <cellStyle name="标题 1 2 3 2 2" xfId="2811"/>
    <cellStyle name="60% - 强调文字颜色 3 5" xfId="2812"/>
    <cellStyle name="60% - 强调文字颜色 3 5 2" xfId="2813"/>
    <cellStyle name="60% - 强调文字颜色 3 5 2 2" xfId="2814"/>
    <cellStyle name="常规 10 6 4" xfId="2815"/>
    <cellStyle name="60% - 强调文字颜色 3 5 2 2 2" xfId="2816"/>
    <cellStyle name="60% - 强调文字颜色 3 5 3" xfId="2817"/>
    <cellStyle name="常规 116 5 2 3" xfId="2818"/>
    <cellStyle name="60% - 强调文字颜色 3 5 3 2" xfId="2819"/>
    <cellStyle name="60% - 强调文字颜色 3 6" xfId="2820"/>
    <cellStyle name="60% - 强调文字颜色 3 6 2" xfId="2821"/>
    <cellStyle name="60% - 强调文字颜色 3 6 2 2" xfId="2822"/>
    <cellStyle name="60% - 强调文字颜色 3 6 2 2 2" xfId="2823"/>
    <cellStyle name="60% - 强调文字颜色 3 6 3" xfId="2824"/>
    <cellStyle name="常规 116 6 2 3" xfId="2825"/>
    <cellStyle name="60% - 强调文字颜色 3 6 3 2" xfId="2826"/>
    <cellStyle name="60% - 强调文字颜色 3 7" xfId="2827"/>
    <cellStyle name="60% - 强调文字颜色 3 7 2" xfId="2828"/>
    <cellStyle name="60% - 强调文字颜色 3 7 2 2" xfId="2829"/>
    <cellStyle name="60% - 强调文字颜色 3 7 3" xfId="2830"/>
    <cellStyle name="60% - 强调文字颜色 3 8" xfId="2831"/>
    <cellStyle name="60% - 强调文字颜色 3 8 2" xfId="2832"/>
    <cellStyle name="60% - 强调文字颜色 3 8 2 2" xfId="2833"/>
    <cellStyle name="60% - 强调文字颜色 3 8 3" xfId="2834"/>
    <cellStyle name="60% - 强调文字颜色 3 9" xfId="2835"/>
    <cellStyle name="60% - 强调文字颜色 3 9 2" xfId="2836"/>
    <cellStyle name="60% - 强调文字颜色 3 9 2 2" xfId="2837"/>
    <cellStyle name="60% - 强调文字颜色 3 9 3" xfId="2838"/>
    <cellStyle name="60% - 强调文字颜色 4 3 2 2" xfId="2839"/>
    <cellStyle name="60% - 强调文字颜色 4 3 2 2 2" xfId="2840"/>
    <cellStyle name="60% - 强调文字颜色 4 3 2 3" xfId="2841"/>
    <cellStyle name="常规 115 3 3 2" xfId="2842"/>
    <cellStyle name="常规 113 2" xfId="2843"/>
    <cellStyle name="常规 108 2" xfId="2844"/>
    <cellStyle name="60% - 强调文字颜色 4 3 3" xfId="2845"/>
    <cellStyle name="常规 117 3 2 3" xfId="2846"/>
    <cellStyle name="常规 115 3 3 2 2" xfId="2847"/>
    <cellStyle name="常规 113 2 2" xfId="2848"/>
    <cellStyle name="常规 108 2 2" xfId="2849"/>
    <cellStyle name="60% - 强调文字颜色 4 3 3 2" xfId="2850"/>
    <cellStyle name="常规 115 3 3 3" xfId="2851"/>
    <cellStyle name="常规 115 10" xfId="2852"/>
    <cellStyle name="常规 113 3" xfId="2853"/>
    <cellStyle name="常规 108 3" xfId="2854"/>
    <cellStyle name="60% - 强调文字颜色 4 3 4" xfId="2855"/>
    <cellStyle name="差_省级明细_副本最新" xfId="2856"/>
    <cellStyle name="60% - 强调文字颜色 4 4 2" xfId="2857"/>
    <cellStyle name="常规 115 3 4 2" xfId="2858"/>
    <cellStyle name="常规 114 2" xfId="2859"/>
    <cellStyle name="常规 109 2" xfId="2860"/>
    <cellStyle name="60% - 强调文字颜色 4 4 3" xfId="2861"/>
    <cellStyle name="常规 114 3" xfId="2862"/>
    <cellStyle name="常规 109 3" xfId="2863"/>
    <cellStyle name="60% - 强调文字颜色 4 4 4" xfId="2864"/>
    <cellStyle name="常规 114 4" xfId="2865"/>
    <cellStyle name="常规 11 3 3 2" xfId="2866"/>
    <cellStyle name="常规 109 4" xfId="2867"/>
    <cellStyle name="60% - 强调文字颜色 4 4 5" xfId="2868"/>
    <cellStyle name="60% - 强调文字颜色 4 5" xfId="2869"/>
    <cellStyle name="60% - 强调文字颜色 4 5 2" xfId="2870"/>
    <cellStyle name="60% - 强调文字颜色 4 5 2 2" xfId="2871"/>
    <cellStyle name="60% - 强调文字颜色 4 5 2 3" xfId="2872"/>
    <cellStyle name="常规 115 2" xfId="2873"/>
    <cellStyle name="60% - 强调文字颜色 4 5 3" xfId="2874"/>
    <cellStyle name="常规 117 5 2 3" xfId="2875"/>
    <cellStyle name="常规 115 2 2" xfId="2876"/>
    <cellStyle name="60% - 强调文字颜色 4 5 3 2" xfId="2877"/>
    <cellStyle name="常规 115 3" xfId="2878"/>
    <cellStyle name="60% - 强调文字颜色 4 5 4" xfId="2879"/>
    <cellStyle name="60% - 强调文字颜色 4 6" xfId="2880"/>
    <cellStyle name="60% - 强调文字颜色 4 6 2" xfId="2881"/>
    <cellStyle name="60% - 强调文字颜色 4 6 2 2" xfId="2882"/>
    <cellStyle name="60% - 强调文字颜色 4 6 2 2 2" xfId="2883"/>
    <cellStyle name="60% - 强调文字颜色 4 6 2 3" xfId="2884"/>
    <cellStyle name="60% - 强调文字颜色 4 7" xfId="2885"/>
    <cellStyle name="60% - 强调文字颜色 4 7 2" xfId="2886"/>
    <cellStyle name="60% - 强调文字颜色 4 7 2 2" xfId="2887"/>
    <cellStyle name="常规 117 2" xfId="2888"/>
    <cellStyle name="60% - 强调文字颜色 4 7 3" xfId="2889"/>
    <cellStyle name="常规 116 2 3 2 2" xfId="2890"/>
    <cellStyle name="60% - 强调文字颜色 4 8" xfId="2891"/>
    <cellStyle name="差_省级明细_23" xfId="2892"/>
    <cellStyle name="60% - 强调文字颜色 4 8 2 2" xfId="2893"/>
    <cellStyle name="60% - 强调文字颜色 4 9" xfId="2894"/>
    <cellStyle name="60% - 强调文字颜色 4 9 2" xfId="2895"/>
    <cellStyle name="60% - 强调文字颜色 4 9 2 2" xfId="2896"/>
    <cellStyle name="60% - 强调文字颜色 4 9 3" xfId="2897"/>
    <cellStyle name="60% - 强调文字颜色 5 2" xfId="2898"/>
    <cellStyle name="60% - 强调文字颜色 5 2 2" xfId="2899"/>
    <cellStyle name="60% - 强调文字颜色 5 2 2 2" xfId="2900"/>
    <cellStyle name="60% - 强调文字颜色 5 2 2 2 2" xfId="2901"/>
    <cellStyle name="60% - 强调文字颜色 5 2 2 3" xfId="2902"/>
    <cellStyle name="常规 115 4 2 2" xfId="2903"/>
    <cellStyle name="60% - 强调文字颜色 5 2 3" xfId="2904"/>
    <cellStyle name="常规 118 2 2 3" xfId="2905"/>
    <cellStyle name="常规 115 4 2 2 2" xfId="2906"/>
    <cellStyle name="60% - 强调文字颜色 5 2 3 2" xfId="2907"/>
    <cellStyle name="常规 118 2 2 3 2" xfId="2908"/>
    <cellStyle name="常规 115 4 2 2 2 2" xfId="2909"/>
    <cellStyle name="60% - 强调文字颜色 5 2 3 2 2" xfId="2910"/>
    <cellStyle name="常规 118 2 2 4" xfId="2911"/>
    <cellStyle name="常规 115 4 2 2 3" xfId="2912"/>
    <cellStyle name="60% - 强调文字颜色 5 2 3 3" xfId="2913"/>
    <cellStyle name="常规 118 2 3 3" xfId="2914"/>
    <cellStyle name="常规 115 4 2 3 2" xfId="2915"/>
    <cellStyle name="60% - 强调文字颜色 5 2 4 2" xfId="2916"/>
    <cellStyle name="60% - 强调文字颜色 5 2 4 3" xfId="2917"/>
    <cellStyle name="常规 115 4 2 4" xfId="2918"/>
    <cellStyle name="60% - 强调文字颜色 5 2 5" xfId="2919"/>
    <cellStyle name="60% - 强调文字颜色 5 2 5 2" xfId="2920"/>
    <cellStyle name="60% - 强调文字颜色 5 2 6" xfId="2921"/>
    <cellStyle name="60% - 强调文字颜色 5 2 6 2" xfId="2922"/>
    <cellStyle name="60% - 强调文字颜色 5 3 2 2" xfId="2923"/>
    <cellStyle name="60% - 强调文字颜色 5 3 2 2 2" xfId="2924"/>
    <cellStyle name="60% - 强调文字颜色 5 3 2 3" xfId="2925"/>
    <cellStyle name="常规 115 4 3 2" xfId="2926"/>
    <cellStyle name="60% - 强调文字颜色 5 3 3" xfId="2927"/>
    <cellStyle name="常规 118 3 2 3" xfId="2928"/>
    <cellStyle name="常规 115 4 3 2 2" xfId="2929"/>
    <cellStyle name="60% - 强调文字颜色 5 3 3 2" xfId="2930"/>
    <cellStyle name="常规 115 4 3 3" xfId="2931"/>
    <cellStyle name="60% - 强调文字颜色 5 3 4" xfId="2932"/>
    <cellStyle name="60% - 强调文字颜色 5 4 2" xfId="2933"/>
    <cellStyle name="60% - 强调文字颜色 5 4 2 2" xfId="2934"/>
    <cellStyle name="60% - 强调文字颜色 5 4 2 2 2" xfId="2935"/>
    <cellStyle name="60% - 强调文字颜色 5 4 2 3" xfId="2936"/>
    <cellStyle name="常规 115 4 4 2" xfId="2937"/>
    <cellStyle name="60% - 强调文字颜色 5 4 3" xfId="2938"/>
    <cellStyle name="常规 118 4 2 3" xfId="2939"/>
    <cellStyle name="标题 1 2 5" xfId="2940"/>
    <cellStyle name="60% - 强调文字颜色 5 4 3 2" xfId="2941"/>
    <cellStyle name="60% - 强调文字颜色 5 4 4" xfId="2942"/>
    <cellStyle name="60% - 强调文字颜色 5 5" xfId="2943"/>
    <cellStyle name="60% - 强调文字颜色 5 5 2" xfId="2944"/>
    <cellStyle name="60% - 强调文字颜色 5 5 2 2" xfId="2945"/>
    <cellStyle name="60% - 强调文字颜色 5 5 2 2 2" xfId="2946"/>
    <cellStyle name="60% - 强调文字颜色 5 5 2 3" xfId="2947"/>
    <cellStyle name="差_省级明细_Xl0000071 2" xfId="2948"/>
    <cellStyle name="60% - 强调文字颜色 5 5 3" xfId="2949"/>
    <cellStyle name="标题 2 2 5" xfId="2950"/>
    <cellStyle name="60% - 强调文字颜色 5 5 3 2" xfId="2951"/>
    <cellStyle name="60% - 强调文字颜色 5 5 4" xfId="2952"/>
    <cellStyle name="60% - 强调文字颜色 5 6 2" xfId="2953"/>
    <cellStyle name="60% - 强调文字颜色 5 6 2 2" xfId="2954"/>
    <cellStyle name="60% - 强调文字颜色 5 6 2 2 2" xfId="2955"/>
    <cellStyle name="60% - 强调文字颜色 5 6 2 3" xfId="2956"/>
    <cellStyle name="差_财政厅编制用表（2011年报省人大）_收入汇总" xfId="2957"/>
    <cellStyle name="60% - 强调文字颜色 5 6 3" xfId="2958"/>
    <cellStyle name="标题 3 2 5" xfId="2959"/>
    <cellStyle name="60% - 强调文字颜色 5 6 3 2" xfId="2960"/>
    <cellStyle name="60% - 强调文字颜色 5 7" xfId="2961"/>
    <cellStyle name="60% - 强调文字颜色 5 7 2" xfId="2962"/>
    <cellStyle name="60% - 强调文字颜色 5 7 2 2" xfId="2963"/>
    <cellStyle name="差_省级明细_Xl0000068 2" xfId="2964"/>
    <cellStyle name="差_2007年结算已定项目对账单_2017年预算草案（债务）" xfId="2965"/>
    <cellStyle name="60% - 强调文字颜色 5 7 3" xfId="2966"/>
    <cellStyle name="60% - 强调文字颜色 5 8" xfId="2967"/>
    <cellStyle name="60% - 强调文字颜色 5 8 2" xfId="2968"/>
    <cellStyle name="60% - 强调文字颜色 5 8 2 2" xfId="2969"/>
    <cellStyle name="差_省级明细_基金最新 2" xfId="2970"/>
    <cellStyle name="60% - 强调文字颜色 5 8 3" xfId="2971"/>
    <cellStyle name="60% - 强调文字颜色 5 9" xfId="2972"/>
    <cellStyle name="60% - 强调文字颜色 5 9 2" xfId="2973"/>
    <cellStyle name="60% - 强调文字颜色 5 9 2 2" xfId="2974"/>
    <cellStyle name="差_2008年财政收支预算草案(1.4)_2017年预算草案（债务）" xfId="2975"/>
    <cellStyle name="60% - 强调文字颜色 5 9 3" xfId="2976"/>
    <cellStyle name="60% - 强调文字颜色 6 2" xfId="2977"/>
    <cellStyle name="60% - 强调文字颜色 6 2 2" xfId="2978"/>
    <cellStyle name="常规 116 4 5" xfId="2979"/>
    <cellStyle name="60% - 强调文字颜色 6 2 2 2" xfId="2980"/>
    <cellStyle name="60% - 强调文字颜色 6 2 2 2 2" xfId="2981"/>
    <cellStyle name="60% - 强调文字颜色 6 2 2 3" xfId="2982"/>
    <cellStyle name="常规 115 5 2 2" xfId="2983"/>
    <cellStyle name="60% - 强调文字颜色 6 2 3" xfId="2984"/>
    <cellStyle name="常规 116 5 5" xfId="2985"/>
    <cellStyle name="常规 115 5 2 2 2" xfId="2986"/>
    <cellStyle name="60% - 强调文字颜色 6 2 3 2" xfId="2987"/>
    <cellStyle name="常规 115 5 2 2 2 2" xfId="2988"/>
    <cellStyle name="60% - 强调文字颜色 6 2 3 2 2" xfId="2989"/>
    <cellStyle name="常规 115 5 2 2 3" xfId="2990"/>
    <cellStyle name="60% - 强调文字颜色 6 2 3 3" xfId="2991"/>
    <cellStyle name="常规 116 6 5" xfId="2992"/>
    <cellStyle name="常规 115 5 2 3 2" xfId="2993"/>
    <cellStyle name="60% - 强调文字颜色 6 2 4 2" xfId="2994"/>
    <cellStyle name="60% - 强调文字颜色 6 2 4 3" xfId="2995"/>
    <cellStyle name="常规 115 5 2 4" xfId="2996"/>
    <cellStyle name="60% - 强调文字颜色 6 2 5" xfId="2997"/>
    <cellStyle name="60% - 强调文字颜色 6 2 5 2" xfId="2998"/>
    <cellStyle name="60% - 强调文字颜色 6 2 6 2" xfId="2999"/>
    <cellStyle name="常规 100 6 2 3" xfId="3000"/>
    <cellStyle name="60% - 强调文字颜色 6 3 2" xfId="3001"/>
    <cellStyle name="常规 117 4 5" xfId="3002"/>
    <cellStyle name="60% - 强调文字颜色 6 3 2 2" xfId="3003"/>
    <cellStyle name="60% - 强调文字颜色 6 3 2 3" xfId="3004"/>
    <cellStyle name="常规 115 5 3 2" xfId="3005"/>
    <cellStyle name="60% - 强调文字颜色 6 3 3" xfId="3006"/>
    <cellStyle name="常规 117 5 5" xfId="3007"/>
    <cellStyle name="常规 115 5 3 2 2" xfId="3008"/>
    <cellStyle name="60% - 强调文字颜色 6 3 3 2" xfId="3009"/>
    <cellStyle name="常规 115 5 3 3" xfId="3010"/>
    <cellStyle name="60% - 强调文字颜色 6 3 4" xfId="3011"/>
    <cellStyle name="60% - 强调文字颜色 6 4" xfId="3012"/>
    <cellStyle name="60% - 强调文字颜色 6 4 2" xfId="3013"/>
    <cellStyle name="60% - 强调文字颜色 6 4 2 2" xfId="3014"/>
    <cellStyle name="标题 1 5 4" xfId="3015"/>
    <cellStyle name="60% - 强调文字颜色 6 4 2 2 2" xfId="3016"/>
    <cellStyle name="60% - 强调文字颜色 6 4 2 3" xfId="3017"/>
    <cellStyle name="常规 115 5 4 2" xfId="3018"/>
    <cellStyle name="60% - 强调文字颜色 6 4 3" xfId="3019"/>
    <cellStyle name="60% - 强调文字颜色 6 4 3 2" xfId="3020"/>
    <cellStyle name="60% - 强调文字颜色 6 4 4" xfId="3021"/>
    <cellStyle name="常规 11 5 3 2" xfId="3022"/>
    <cellStyle name="差_省级明细_Book1" xfId="3023"/>
    <cellStyle name="60% - 强调文字颜色 6 4 5" xfId="3024"/>
    <cellStyle name="60% - 强调文字颜色 6 5" xfId="3025"/>
    <cellStyle name="60% - 强调文字颜色 6 5 2 2" xfId="3026"/>
    <cellStyle name="Header1" xfId="3027"/>
    <cellStyle name="60% - 强调文字颜色 6 5 2 2 2" xfId="3028"/>
    <cellStyle name="60% - 强调文字颜色 6 5 2 3" xfId="3029"/>
    <cellStyle name="60% - 强调文字颜色 6 5 3 2" xfId="3030"/>
    <cellStyle name="60% - 强调文字颜色 6 5 4" xfId="3031"/>
    <cellStyle name="60% - 强调文字颜色 6 6" xfId="3032"/>
    <cellStyle name="60% - 强调文字颜色 6 6 2" xfId="3033"/>
    <cellStyle name="60% - 强调文字颜色 6 6 2 2 2" xfId="3034"/>
    <cellStyle name="60% - 强调文字颜色 6 6 3" xfId="3035"/>
    <cellStyle name="60% - 强调文字颜色 6 6 3 2" xfId="3036"/>
    <cellStyle name="60% - 强调文字颜色 6 7" xfId="3037"/>
    <cellStyle name="60% - 强调文字颜色 6 7 2" xfId="3038"/>
    <cellStyle name="60% - 强调文字颜色 6 7 2 2" xfId="3039"/>
    <cellStyle name="60% - 强调文字颜色 6 7 3" xfId="3040"/>
    <cellStyle name="60% - 强调文字颜色 6 8" xfId="3041"/>
    <cellStyle name="60% - 强调文字颜色 6 8 2" xfId="3042"/>
    <cellStyle name="Grey" xfId="3043"/>
    <cellStyle name="60% - 强调文字颜色 6 8 2 2" xfId="3044"/>
    <cellStyle name="60% - 强调文字颜色 6 8 3" xfId="3045"/>
    <cellStyle name="60% - 强调文字颜色 6 9" xfId="3046"/>
    <cellStyle name="60% - 强调文字颜色 6 9 2" xfId="3047"/>
    <cellStyle name="60% - 强调文字颜色 6 9 2 2" xfId="3048"/>
    <cellStyle name="60% - 强调文字颜色 6 9 3" xfId="3049"/>
    <cellStyle name="标题 4 6 2 2 2" xfId="3050"/>
    <cellStyle name="60% - 着色 1" xfId="3051"/>
    <cellStyle name="常规 110 6 2 4" xfId="3052"/>
    <cellStyle name="60% - 着色 4" xfId="3053"/>
    <cellStyle name="差_20160105省级2016年预算情况表（最新）_收入汇总" xfId="3054"/>
    <cellStyle name="60% - 着色 5" xfId="3055"/>
    <cellStyle name="60% - 着色 6" xfId="3056"/>
    <cellStyle name="常规 10 6" xfId="3057"/>
    <cellStyle name="Accent1" xfId="3058"/>
    <cellStyle name="Accent1 - 20%" xfId="3059"/>
    <cellStyle name="Accent1 - 40%" xfId="3060"/>
    <cellStyle name="Accent1 - 60%" xfId="3061"/>
    <cellStyle name="常规 110 9" xfId="3062"/>
    <cellStyle name="常规 105 9" xfId="3063"/>
    <cellStyle name="Accent1_基金汇总" xfId="3064"/>
    <cellStyle name="常规 10 7" xfId="3065"/>
    <cellStyle name="Accent2" xfId="3066"/>
    <cellStyle name="Accent2 - 20%" xfId="3067"/>
    <cellStyle name="Accent2 - 60%" xfId="3068"/>
    <cellStyle name="Accent2_基金汇总" xfId="3069"/>
    <cellStyle name="常规 10 8" xfId="3070"/>
    <cellStyle name="Accent3" xfId="3071"/>
    <cellStyle name="Accent3 - 20%" xfId="3072"/>
    <cellStyle name="常规 101 2 2 3" xfId="3073"/>
    <cellStyle name="Accent3_基金汇总" xfId="3074"/>
    <cellStyle name="标题 10 2" xfId="3075"/>
    <cellStyle name="Accent4 - 20%" xfId="3076"/>
    <cellStyle name="Accent4 - 60%" xfId="3077"/>
    <cellStyle name="Accent4_基金汇总" xfId="3078"/>
    <cellStyle name="Accent5 - 20%" xfId="3079"/>
    <cellStyle name="Accent5 - 60%" xfId="3080"/>
    <cellStyle name="Accent5_基金汇总" xfId="3081"/>
    <cellStyle name="Accent6" xfId="3082"/>
    <cellStyle name="Accent6 - 60%" xfId="3083"/>
    <cellStyle name="Accent6_基金汇总" xfId="3084"/>
    <cellStyle name="差_财政厅编制用表（2011年报省人大）_基金汇总" xfId="3085"/>
    <cellStyle name="Calc Currency (0)" xfId="3086"/>
    <cellStyle name="Comma [0]" xfId="3087"/>
    <cellStyle name="常规 110 4 2 2 3" xfId="3088"/>
    <cellStyle name="comma zerodec" xfId="3089"/>
    <cellStyle name="标题 3 6 4" xfId="3090"/>
    <cellStyle name="Comma_1995" xfId="3091"/>
    <cellStyle name="Currency_1995" xfId="3092"/>
    <cellStyle name="Currency1" xfId="3093"/>
    <cellStyle name="Date" xfId="3094"/>
    <cellStyle name="常规 110 4 5" xfId="3095"/>
    <cellStyle name="Dollar (zero dec)" xfId="3096"/>
    <cellStyle name="Header2" xfId="3097"/>
    <cellStyle name="HEADING1" xfId="3098"/>
    <cellStyle name="HEADING2" xfId="3099"/>
    <cellStyle name="Input [yellow]" xfId="3100"/>
    <cellStyle name="常规 113 4 2 2 3" xfId="3101"/>
    <cellStyle name="常规 108 4 2 2 3" xfId="3102"/>
    <cellStyle name="Norma,_laroux_4_营业在建 (2)_E21" xfId="3103"/>
    <cellStyle name="Normal_#10-Headcount" xfId="3104"/>
    <cellStyle name="Percent [2]" xfId="3105"/>
    <cellStyle name="常规 115 7 4" xfId="3106"/>
    <cellStyle name="差_2007结算与财力(6.2)_基金汇总" xfId="3107"/>
    <cellStyle name="百分比 2" xfId="3108"/>
    <cellStyle name="百分比 2 2" xfId="3109"/>
    <cellStyle name="百分比 2 3" xfId="3110"/>
    <cellStyle name="标题 1 2 2" xfId="3111"/>
    <cellStyle name="标题 1 2 2 2" xfId="3112"/>
    <cellStyle name="标题 1 2 2 2 2" xfId="3113"/>
    <cellStyle name="标题 1 2 2 3" xfId="3114"/>
    <cellStyle name="标题 1 2 3" xfId="3115"/>
    <cellStyle name="标题 1 2 3 2" xfId="3116"/>
    <cellStyle name="标题 1 2 3 3" xfId="3117"/>
    <cellStyle name="常规 118 4 2 2" xfId="3118"/>
    <cellStyle name="标题 1 2 4" xfId="3119"/>
    <cellStyle name="常规 118 4 2 2 2" xfId="3120"/>
    <cellStyle name="标题 1 2 4 2" xfId="3121"/>
    <cellStyle name="标题 1 2 5 2" xfId="3122"/>
    <cellStyle name="标题 1 2 6" xfId="3123"/>
    <cellStyle name="标题 1 3 2 2 2" xfId="3124"/>
    <cellStyle name="标题 1 3 2 3" xfId="3125"/>
    <cellStyle name="标题 1 3 3 2" xfId="3126"/>
    <cellStyle name="标题 1 3 4" xfId="3127"/>
    <cellStyle name="标题 1 3_1.3日 2017年预算草案 - 副本" xfId="3128"/>
    <cellStyle name="标题 1 4 2 2 2" xfId="3129"/>
    <cellStyle name="标题 1 4 3" xfId="3130"/>
    <cellStyle name="标题 1 4 4" xfId="3131"/>
    <cellStyle name="标题 1 4 5" xfId="3132"/>
    <cellStyle name="标题 1 5 3" xfId="3133"/>
    <cellStyle name="标题 1 6" xfId="3134"/>
    <cellStyle name="标题 1 6 2" xfId="3135"/>
    <cellStyle name="标题 1 6 2 2 2" xfId="3136"/>
    <cellStyle name="标题 1 6 2 3" xfId="3137"/>
    <cellStyle name="标题 1 6 3" xfId="3138"/>
    <cellStyle name="标题 1 6 4" xfId="3139"/>
    <cellStyle name="标题 1 7" xfId="3140"/>
    <cellStyle name="标题 1 7 2" xfId="3141"/>
    <cellStyle name="差_20 2007年河南结算单_2017年预算草案（债务）" xfId="3142"/>
    <cellStyle name="标题 1 7 3" xfId="3143"/>
    <cellStyle name="标题 10" xfId="3144"/>
    <cellStyle name="标题 10 2 2" xfId="3145"/>
    <cellStyle name="标题 10 3" xfId="3146"/>
    <cellStyle name="标题 2 2 2" xfId="3147"/>
    <cellStyle name="差_省级明细_Xl0000068_收入汇总" xfId="3148"/>
    <cellStyle name="标题 2 2 3" xfId="3149"/>
    <cellStyle name="常规 110 7 3" xfId="3150"/>
    <cellStyle name="常规 105 7 3" xfId="3151"/>
    <cellStyle name="标题 2 2 3 2" xfId="3152"/>
    <cellStyle name="常规 110 7 4" xfId="3153"/>
    <cellStyle name="标题 2 2 3 3" xfId="3154"/>
    <cellStyle name="标题 2 2 4" xfId="3155"/>
    <cellStyle name="常规 110 8 3" xfId="3156"/>
    <cellStyle name="标题 2 2 4 2" xfId="3157"/>
    <cellStyle name="标题 2 2 5 2" xfId="3158"/>
    <cellStyle name="标题 2 2 6" xfId="3159"/>
    <cellStyle name="标题 2 2_1.3日 2017年预算草案 - 副本" xfId="3160"/>
    <cellStyle name="常规 111 7 3" xfId="3161"/>
    <cellStyle name="常规 106 7 3" xfId="3162"/>
    <cellStyle name="标题 2 3 3 2" xfId="3163"/>
    <cellStyle name="标题 2 3 4" xfId="3164"/>
    <cellStyle name="标题 2 4 3" xfId="3165"/>
    <cellStyle name="标题 2 4 4" xfId="3166"/>
    <cellStyle name="标题 2 4 5" xfId="3167"/>
    <cellStyle name="常规 113 6 3 2" xfId="3168"/>
    <cellStyle name="常规 108 6 3 2" xfId="3169"/>
    <cellStyle name="标题 2 5 2 2 2" xfId="3170"/>
    <cellStyle name="标题 2 5 3" xfId="3171"/>
    <cellStyle name="标题 2 5 4" xfId="3172"/>
    <cellStyle name="标题 2 6 2" xfId="3173"/>
    <cellStyle name="标题 2 6 4" xfId="3174"/>
    <cellStyle name="标题 2 7" xfId="3175"/>
    <cellStyle name="标题 2 7 2" xfId="3176"/>
    <cellStyle name="标题 2 7 3" xfId="3177"/>
    <cellStyle name="标题 3 2" xfId="3178"/>
    <cellStyle name="标题 3 2 2" xfId="3179"/>
    <cellStyle name="标题 3 2 2 2" xfId="3180"/>
    <cellStyle name="标题 3 2 2 2 2" xfId="3181"/>
    <cellStyle name="标题 3 2 2 3" xfId="3182"/>
    <cellStyle name="标题 3 2 3" xfId="3183"/>
    <cellStyle name="标题 3 2 3 2" xfId="3184"/>
    <cellStyle name="常规 11 10" xfId="3185"/>
    <cellStyle name="标题 3 2 3 2 2" xfId="3186"/>
    <cellStyle name="标题 3 2 3 3" xfId="3187"/>
    <cellStyle name="标题 3 2 4 2" xfId="3188"/>
    <cellStyle name="标题 3 2 5 2" xfId="3189"/>
    <cellStyle name="差_收入汇总" xfId="3190"/>
    <cellStyle name="标题 3 2 6" xfId="3191"/>
    <cellStyle name="差_省级明细_Xl0000071_收入汇总" xfId="3192"/>
    <cellStyle name="标题 3 2_1.3日 2017年预算草案 - 副本" xfId="3193"/>
    <cellStyle name="常规 103 7 2" xfId="3194"/>
    <cellStyle name="标题 3 3" xfId="3195"/>
    <cellStyle name="常规 103 7 2 2" xfId="3196"/>
    <cellStyle name="标题 3 3 2" xfId="3197"/>
    <cellStyle name="标题 3 3 3" xfId="3198"/>
    <cellStyle name="标题 3 3 4" xfId="3199"/>
    <cellStyle name="标题 3 3_1.3日 2017年预算草案 - 副本" xfId="3200"/>
    <cellStyle name="常规 103 7 3" xfId="3201"/>
    <cellStyle name="标题 3 4" xfId="3202"/>
    <cellStyle name="标题 3 4 2" xfId="3203"/>
    <cellStyle name="标题 3 4 2 2 2" xfId="3204"/>
    <cellStyle name="标题 3 4 3" xfId="3205"/>
    <cellStyle name="标题 3 4 4" xfId="3206"/>
    <cellStyle name="标题 3 4 5" xfId="3207"/>
    <cellStyle name="标题 3 5 2" xfId="3208"/>
    <cellStyle name="标题 3 5 2 2 2" xfId="3209"/>
    <cellStyle name="标题 3 5 3" xfId="3210"/>
    <cellStyle name="标题 3 5 4" xfId="3211"/>
    <cellStyle name="标题 3 6 2" xfId="3212"/>
    <cellStyle name="标题 3 6 2 2 2" xfId="3213"/>
    <cellStyle name="标题 3 6 2 3" xfId="3214"/>
    <cellStyle name="标题 3 7" xfId="3215"/>
    <cellStyle name="标题 3 7 2" xfId="3216"/>
    <cellStyle name="标题 3 7 3" xfId="3217"/>
    <cellStyle name="标题 4 2" xfId="3218"/>
    <cellStyle name="标题 4 2 2" xfId="3219"/>
    <cellStyle name="标题 4 2 2 2" xfId="3220"/>
    <cellStyle name="标题 4 2 2 2 2" xfId="3221"/>
    <cellStyle name="标题 4 2 2 3" xfId="3222"/>
    <cellStyle name="标题 4 2 3" xfId="3223"/>
    <cellStyle name="标题 4 2 3 2" xfId="3224"/>
    <cellStyle name="标题 4 2 3 2 2" xfId="3225"/>
    <cellStyle name="标题 4 2 3 3" xfId="3226"/>
    <cellStyle name="标题 4 2 4" xfId="3227"/>
    <cellStyle name="标题 4 2 4 2" xfId="3228"/>
    <cellStyle name="标题 4 2 5" xfId="3229"/>
    <cellStyle name="标题 4 2 5 2" xfId="3230"/>
    <cellStyle name="标题 4 2 6" xfId="3231"/>
    <cellStyle name="常规 103 8 2" xfId="3232"/>
    <cellStyle name="标题 4 3" xfId="3233"/>
    <cellStyle name="标题 4 3 2" xfId="3234"/>
    <cellStyle name="标题 4 3 2 2" xfId="3235"/>
    <cellStyle name="常规 103" xfId="3236"/>
    <cellStyle name="标题 4 3 2 2 2" xfId="3237"/>
    <cellStyle name="标题 4 3 2 3" xfId="3238"/>
    <cellStyle name="标题 4 3 3" xfId="3239"/>
    <cellStyle name="标题 4 3 3 2" xfId="3240"/>
    <cellStyle name="标题 4 3 4" xfId="3241"/>
    <cellStyle name="标题 4 4" xfId="3242"/>
    <cellStyle name="标题 4 4 2" xfId="3243"/>
    <cellStyle name="标题 4 4 2 2 2" xfId="3244"/>
    <cellStyle name="标题 4 4 3" xfId="3245"/>
    <cellStyle name="标题 4 4 4" xfId="3246"/>
    <cellStyle name="标题 4 4 5" xfId="3247"/>
    <cellStyle name="常规 10 5 2 2 2" xfId="3248"/>
    <cellStyle name="标题 4 5" xfId="3249"/>
    <cellStyle name="标题 4 5 2" xfId="3250"/>
    <cellStyle name="标题 4 5 2 2 2" xfId="3251"/>
    <cellStyle name="标题 4 5 3" xfId="3252"/>
    <cellStyle name="标题 4 5 4" xfId="3253"/>
    <cellStyle name="标题 4 6" xfId="3254"/>
    <cellStyle name="标题 4 6 2" xfId="3255"/>
    <cellStyle name="标题 4 6 2 3" xfId="3256"/>
    <cellStyle name="标题 4 6 4" xfId="3257"/>
    <cellStyle name="标题 4 7" xfId="3258"/>
    <cellStyle name="标题 4 7 2" xfId="3259"/>
    <cellStyle name="标题 8 2 2 2" xfId="3260"/>
    <cellStyle name="标题 4 7 3" xfId="3261"/>
    <cellStyle name="标题 5" xfId="3262"/>
    <cellStyle name="标题 5 2" xfId="3263"/>
    <cellStyle name="标题 5 2 2" xfId="3264"/>
    <cellStyle name="标题 5 2 2 2" xfId="3265"/>
    <cellStyle name="标题 5 2 3" xfId="3266"/>
    <cellStyle name="标题 5 3" xfId="3267"/>
    <cellStyle name="标题 5 4 2" xfId="3268"/>
    <cellStyle name="标题 5 5" xfId="3269"/>
    <cellStyle name="标题 5 5 2" xfId="3270"/>
    <cellStyle name="标题 5 6" xfId="3271"/>
    <cellStyle name="标题 6 2" xfId="3272"/>
    <cellStyle name="常规 11 2 3" xfId="3273"/>
    <cellStyle name="标题 6 2 2 2" xfId="3274"/>
    <cellStyle name="标题 6 3" xfId="3275"/>
    <cellStyle name="标题 6 4" xfId="3276"/>
    <cellStyle name="标题 7" xfId="3277"/>
    <cellStyle name="常规 115 6 2 2 3" xfId="3278"/>
    <cellStyle name="标题 7 2" xfId="3279"/>
    <cellStyle name="标题 7 2 2 2" xfId="3280"/>
    <cellStyle name="差_省级明细_基金最新_收入汇总" xfId="3281"/>
    <cellStyle name="标题 7 2 3" xfId="3282"/>
    <cellStyle name="标题 7 3" xfId="3283"/>
    <cellStyle name="标题 7 3 2" xfId="3284"/>
    <cellStyle name="标题 7 4" xfId="3285"/>
    <cellStyle name="常规 11 9 2 2" xfId="3286"/>
    <cellStyle name="差 4 3 2" xfId="3287"/>
    <cellStyle name="标题 7 5" xfId="3288"/>
    <cellStyle name="常规 117 3 2 3 2" xfId="3289"/>
    <cellStyle name="常规 113 2 2 2" xfId="3290"/>
    <cellStyle name="常规 108 2 2 2" xfId="3291"/>
    <cellStyle name="标题 8" xfId="3292"/>
    <cellStyle name="常规 113 2 2 2 2" xfId="3293"/>
    <cellStyle name="常规 108 2 2 2 2" xfId="3294"/>
    <cellStyle name="标题 8 2" xfId="3295"/>
    <cellStyle name="标题 8 2 3" xfId="3296"/>
    <cellStyle name="常规 113 2 2 2 3" xfId="3297"/>
    <cellStyle name="常规 108 2 2 2 3" xfId="3298"/>
    <cellStyle name="标题 8 3" xfId="3299"/>
    <cellStyle name="标题 8 3 2" xfId="3300"/>
    <cellStyle name="标题 8 4" xfId="3301"/>
    <cellStyle name="常规 113 2 2 3" xfId="3302"/>
    <cellStyle name="常规 108 2 2 3" xfId="3303"/>
    <cellStyle name="标题 9" xfId="3304"/>
    <cellStyle name="常规 113 2 2 3 2" xfId="3305"/>
    <cellStyle name="常规 108 2 2 3 2" xfId="3306"/>
    <cellStyle name="标题 9 2" xfId="3307"/>
    <cellStyle name="标题 9 2 2 2" xfId="3308"/>
    <cellStyle name="标题 9 2 3" xfId="3309"/>
    <cellStyle name="标题 9 3" xfId="3310"/>
    <cellStyle name="标题 9 3 2" xfId="3311"/>
    <cellStyle name="标题 9 4" xfId="3312"/>
    <cellStyle name="差_省电力2008年 工作表_支出汇总" xfId="3313"/>
    <cellStyle name="表标题" xfId="3314"/>
    <cellStyle name="差 2" xfId="3315"/>
    <cellStyle name="差 2 2 2" xfId="3316"/>
    <cellStyle name="差 2 2 2 2" xfId="3317"/>
    <cellStyle name="差 2 2 3" xfId="3318"/>
    <cellStyle name="常规 11 7 2" xfId="3319"/>
    <cellStyle name="差 2 3" xfId="3320"/>
    <cellStyle name="差 2 3 2 2" xfId="3321"/>
    <cellStyle name="差 2 3 3" xfId="3322"/>
    <cellStyle name="常规 11 7 3" xfId="3323"/>
    <cellStyle name="差 2 4" xfId="3324"/>
    <cellStyle name="差 2 4 2" xfId="3325"/>
    <cellStyle name="差 2 4 3" xfId="3326"/>
    <cellStyle name="差 2 5" xfId="3327"/>
    <cellStyle name="差 2 5 2" xfId="3328"/>
    <cellStyle name="差 2 7" xfId="3329"/>
    <cellStyle name="常规 113 6 4 2" xfId="3330"/>
    <cellStyle name="常规 108 6 4 2" xfId="3331"/>
    <cellStyle name="差 3" xfId="3332"/>
    <cellStyle name="差 3 2" xfId="3333"/>
    <cellStyle name="差 3 2 2" xfId="3334"/>
    <cellStyle name="差 3 2 2 2" xfId="3335"/>
    <cellStyle name="差 3 2 3" xfId="3336"/>
    <cellStyle name="常规 11 8 2" xfId="3337"/>
    <cellStyle name="差 3 3" xfId="3338"/>
    <cellStyle name="常规 11 8 2 2" xfId="3339"/>
    <cellStyle name="差 3 3 2" xfId="3340"/>
    <cellStyle name="常规 11 8 3" xfId="3341"/>
    <cellStyle name="差 3 4" xfId="3342"/>
    <cellStyle name="差_省级明细_政府性基金人大会表格1稿_支出汇总" xfId="3343"/>
    <cellStyle name="差 4" xfId="3344"/>
    <cellStyle name="差 4 2" xfId="3345"/>
    <cellStyle name="差 4 2 2" xfId="3346"/>
    <cellStyle name="差 4 2 2 2" xfId="3347"/>
    <cellStyle name="差 4 2 3" xfId="3348"/>
    <cellStyle name="常规 11 9 3" xfId="3349"/>
    <cellStyle name="差 4 4" xfId="3350"/>
    <cellStyle name="差 5" xfId="3351"/>
    <cellStyle name="差 5 2" xfId="3352"/>
    <cellStyle name="差 5 2 2" xfId="3353"/>
    <cellStyle name="常规 10 3 2 3" xfId="3354"/>
    <cellStyle name="差 5 2 2 2" xfId="3355"/>
    <cellStyle name="差 5 2 3" xfId="3356"/>
    <cellStyle name="差 5 3" xfId="3357"/>
    <cellStyle name="差 5 3 2" xfId="3358"/>
    <cellStyle name="常规 111 8 2 2" xfId="3359"/>
    <cellStyle name="差 5 4" xfId="3360"/>
    <cellStyle name="常规 117 5 2 2 2" xfId="3361"/>
    <cellStyle name="差 6" xfId="3362"/>
    <cellStyle name="常规 117 5 2 2 2 2" xfId="3363"/>
    <cellStyle name="差 6 2" xfId="3364"/>
    <cellStyle name="差 6 2 2" xfId="3365"/>
    <cellStyle name="常规 113 5" xfId="3366"/>
    <cellStyle name="常规 11 3 2 3" xfId="3367"/>
    <cellStyle name="常规 108 5" xfId="3368"/>
    <cellStyle name="差 6 2 2 2" xfId="3369"/>
    <cellStyle name="差_省级明细_代编全省支出预算修改_收入汇总" xfId="3370"/>
    <cellStyle name="差 6 2 3" xfId="3371"/>
    <cellStyle name="差 6 3" xfId="3372"/>
    <cellStyle name="差 6 3 2" xfId="3373"/>
    <cellStyle name="差 6 4" xfId="3374"/>
    <cellStyle name="差 7 2 2" xfId="3375"/>
    <cellStyle name="差 7 3" xfId="3376"/>
    <cellStyle name="差 8 2" xfId="3377"/>
    <cellStyle name="差 8 2 2" xfId="3378"/>
    <cellStyle name="差 8 3" xfId="3379"/>
    <cellStyle name="差 9" xfId="3380"/>
    <cellStyle name="差 9 2" xfId="3381"/>
    <cellStyle name="差 9 3" xfId="3382"/>
    <cellStyle name="差_20 2007年河南结算单" xfId="3383"/>
    <cellStyle name="差_2010年收入预测表（20091218)）_收入汇总" xfId="3384"/>
    <cellStyle name="差_20 2007年河南结算单 2" xfId="3385"/>
    <cellStyle name="差_20 2007年河南结算单_基金汇总" xfId="3386"/>
    <cellStyle name="差_20 2007年河南结算单_收入汇总" xfId="3387"/>
    <cellStyle name="差_20 2007年河南结算单_支出汇总" xfId="3388"/>
    <cellStyle name="差_2007结算与财力(6.2)_收入汇总" xfId="3389"/>
    <cellStyle name="差_2007结算与财力(6.2)_支出汇总" xfId="3390"/>
    <cellStyle name="差_2007年结算已定项目对账单" xfId="3391"/>
    <cellStyle name="差_2007年结算已定项目对账单 2" xfId="3392"/>
    <cellStyle name="差_2007年结算已定项目对账单_基金汇总" xfId="3393"/>
    <cellStyle name="常规 11 4 3 2" xfId="3394"/>
    <cellStyle name="差_2007年结算已定项目对账单_收入汇总" xfId="3395"/>
    <cellStyle name="常规 113 4 2 4" xfId="3396"/>
    <cellStyle name="常规 108 4 2 4" xfId="3397"/>
    <cellStyle name="差_2007年中央财政与河南省财政年终决算结算单 2" xfId="3398"/>
    <cellStyle name="差_2007年中央财政与河南省财政年终决算结算单_2017年预算草案（债务）" xfId="3399"/>
    <cellStyle name="常规 10 5 3" xfId="3400"/>
    <cellStyle name="差_2009年结算（最终）_支出汇总" xfId="3401"/>
    <cellStyle name="差_2007年中央财政与河南省财政年终决算结算单_收入汇总" xfId="3402"/>
    <cellStyle name="差_2007年中央财政与河南省财政年终决算结算单_支出汇总" xfId="3403"/>
    <cellStyle name="差_2008年财政收支预算草案(1.4)" xfId="3404"/>
    <cellStyle name="差_2008年财政收支预算草案(1.4)_支出汇总" xfId="3405"/>
    <cellStyle name="差_2009年财力测算情况11.19_支出汇总" xfId="3406"/>
    <cellStyle name="差_2009年结算（最终）" xfId="3407"/>
    <cellStyle name="常规 116 2 3 2" xfId="3408"/>
    <cellStyle name="差_2010年收入预测表（20091218)）" xfId="3409"/>
    <cellStyle name="差_2010年收入预测表（20091218)）_基金汇总" xfId="3410"/>
    <cellStyle name="常规 116 2 4 2" xfId="3411"/>
    <cellStyle name="差_2010年收入预测表（20091219)）" xfId="3412"/>
    <cellStyle name="差_2010年收入预测表（20091219)）_基金汇总" xfId="3413"/>
    <cellStyle name="差_2010年收入预测表（20091219)）_收入汇总" xfId="3414"/>
    <cellStyle name="差_2010年收入预测表（20091219)）_支出汇总" xfId="3415"/>
    <cellStyle name="差_2010年收入预测表（20091230)）" xfId="3416"/>
    <cellStyle name="差_2010年收入预测表（20091230)）_基金汇总" xfId="3417"/>
    <cellStyle name="差_2010年收入预测表（20091230)）_支出汇总" xfId="3418"/>
    <cellStyle name="差_2010省级行政性收费专项收入批复" xfId="3419"/>
    <cellStyle name="差_2010省级行政性收费专项收入批复_基金汇总" xfId="3420"/>
    <cellStyle name="差_2010省级行政性收费专项收入批复_收入汇总" xfId="3421"/>
    <cellStyle name="差_财政厅编制用表（2011年报省人大）_2017年预算草案（债务）" xfId="3422"/>
    <cellStyle name="差_2010省级行政性收费专项收入批复_支出汇总" xfId="3423"/>
    <cellStyle name="常规 117 6 4 2" xfId="3424"/>
    <cellStyle name="差_20111127汇报附表（8张）_收入汇总" xfId="3425"/>
    <cellStyle name="常规 114 4 5" xfId="3426"/>
    <cellStyle name="常规 109 4 5" xfId="3427"/>
    <cellStyle name="差_20111127汇报附表（8张）_支出汇总" xfId="3428"/>
    <cellStyle name="差_2011年全省及省级预计2011-12-12" xfId="3429"/>
    <cellStyle name="常规 111 4 4 2" xfId="3430"/>
    <cellStyle name="差_2011年全省及省级预计2011-12-12_基金汇总" xfId="3431"/>
    <cellStyle name="差_2011年全省及省级预计2011-12-12_收入汇总" xfId="3432"/>
    <cellStyle name="差_商品交易所2006--2008年税收" xfId="3433"/>
    <cellStyle name="差_2011年预算表格2010.12.9" xfId="3434"/>
    <cellStyle name="差_商品交易所2006--2008年税收 2" xfId="3435"/>
    <cellStyle name="差_2011年预算表格2010.12.9 2" xfId="3436"/>
    <cellStyle name="差_商品交易所2006--2008年税收_2017年预算草案（债务）" xfId="3437"/>
    <cellStyle name="差_2011年预算表格2010.12.9_2017年预算草案（债务）" xfId="3438"/>
    <cellStyle name="差_商品交易所2006--2008年税收_基金汇总" xfId="3439"/>
    <cellStyle name="差_2011年预算表格2010.12.9_基金汇总" xfId="3440"/>
    <cellStyle name="差_商品交易所2006--2008年税收_收入汇总" xfId="3441"/>
    <cellStyle name="差_2011年预算表格2010.12.9_收入汇总" xfId="3442"/>
    <cellStyle name="差_2011年预算大表11-26" xfId="3443"/>
    <cellStyle name="差_2011年预算大表11-26 2" xfId="3444"/>
    <cellStyle name="差_2011年预算大表11-26_2017年预算草案（债务）" xfId="3445"/>
    <cellStyle name="差_2011年预算大表11-26_基金汇总" xfId="3446"/>
    <cellStyle name="差_2011年预算大表11-26_支出汇总" xfId="3447"/>
    <cellStyle name="差_20160105省级2016年预算情况表（最新） 2" xfId="3448"/>
    <cellStyle name="差_20160105省级2016年预算情况表（最新）_基金汇总" xfId="3449"/>
    <cellStyle name="差_20160105省级2016年预算情况表（最新）_支出汇总" xfId="3450"/>
    <cellStyle name="差_2016-2017全省国资预算" xfId="3451"/>
    <cellStyle name="差_Xl0000302" xfId="3452"/>
    <cellStyle name="差_20170103省级2017年预算情况表" xfId="3453"/>
    <cellStyle name="差_2017年预算草案（债务）" xfId="3454"/>
    <cellStyle name="差_Book1_基金汇总" xfId="3455"/>
    <cellStyle name="差_Xl0000068_2017年预算草案（债务）" xfId="3456"/>
    <cellStyle name="常规 112 5 5" xfId="3457"/>
    <cellStyle name="差_Xl0000071_2017年预算草案（债务）" xfId="3458"/>
    <cellStyle name="常规 117 2 2 2" xfId="3459"/>
    <cellStyle name="差_Xl0000071_支出汇总" xfId="3460"/>
    <cellStyle name="差_Xl0000302 2" xfId="3461"/>
    <cellStyle name="差_Xl0000302 2 2" xfId="3462"/>
    <cellStyle name="差_Xl0000302 3" xfId="3463"/>
    <cellStyle name="差_财政厅编制用表（2011年报省人大）" xfId="3464"/>
    <cellStyle name="差_财政厅编制用表（2011年报省人大） 2" xfId="3465"/>
    <cellStyle name="差_国有资本经营预算（2011年报省人大）_基金汇总" xfId="3466"/>
    <cellStyle name="差_国有资本经营预算（2011年报省人大）" xfId="3467"/>
    <cellStyle name="差_国有资本经营预算（2011年报省人大） 2" xfId="3468"/>
    <cellStyle name="常规 104 7 3" xfId="3469"/>
    <cellStyle name="差_国有资本经营预算（2011年报省人大）_2017年预算草案（债务）" xfId="3470"/>
    <cellStyle name="差_国有资本经营预算（2011年报省人大）_收入汇总" xfId="3471"/>
    <cellStyle name="差_国有资本经营预算（2011年报省人大）_支出汇总" xfId="3472"/>
    <cellStyle name="常规 100 3" xfId="3473"/>
    <cellStyle name="差_河南省----2009-05-21（补充数据） 2" xfId="3474"/>
    <cellStyle name="常规 104 8 2" xfId="3475"/>
    <cellStyle name="差_河南省----2009-05-21（补充数据）_2017年预算草案（债务）" xfId="3476"/>
    <cellStyle name="差_河南省----2009-05-21（补充数据）_基金汇总" xfId="3477"/>
    <cellStyle name="常规 117 3 4" xfId="3478"/>
    <cellStyle name="差_河南省----2009-05-21（补充数据）_支出汇总" xfId="3479"/>
    <cellStyle name="常规 116 5 2 2 2 2" xfId="3480"/>
    <cellStyle name="差_津补贴保障测算(5.21)_基金汇总" xfId="3481"/>
    <cellStyle name="差_津补贴保障测算(5.21)_收入汇总" xfId="3482"/>
    <cellStyle name="差_津补贴保障测算(5.21)_支出汇总" xfId="3483"/>
    <cellStyle name="常规 11 3" xfId="3484"/>
    <cellStyle name="差_省电力2008年 工作表" xfId="3485"/>
    <cellStyle name="差_省电力2008年 工作表_2017年预算草案（债务）" xfId="3486"/>
    <cellStyle name="差_省电力2008年 工作表_收入汇总" xfId="3487"/>
    <cellStyle name="差_省级国有资本经营预算表" xfId="3488"/>
    <cellStyle name="差_省级明细_Xl0000071_2017年预算草案（债务）" xfId="3489"/>
    <cellStyle name="差_省级明细" xfId="3490"/>
    <cellStyle name="差_省级明细_2016年预算草案1.13" xfId="3491"/>
    <cellStyle name="差_省级明细_2016年预算草案1.13 2" xfId="3492"/>
    <cellStyle name="差_省级明细_2016年预算草案1.13_基金汇总" xfId="3493"/>
    <cellStyle name="差_省级明细_2016年预算草案1.13_支出汇总" xfId="3494"/>
    <cellStyle name="差_省级明细_2017年财政收支预算" xfId="3495"/>
    <cellStyle name="差_省级明细_23 2" xfId="3496"/>
    <cellStyle name="差_省级明细_23_收入汇总" xfId="3497"/>
    <cellStyle name="常规 115 6 2 2 2" xfId="3498"/>
    <cellStyle name="差_省级明细_23_支出汇总" xfId="3499"/>
    <cellStyle name="差_省级明细_Book1 2" xfId="3500"/>
    <cellStyle name="差_省级明细_Book1_2017年预算草案（债务）" xfId="3501"/>
    <cellStyle name="差_省级明细_Book1_基金汇总" xfId="3502"/>
    <cellStyle name="差_省级明细_Book1_支出汇总" xfId="3503"/>
    <cellStyle name="差_省级明细_Xl0000068_支出汇总" xfId="3504"/>
    <cellStyle name="常规 115 4 5" xfId="3505"/>
    <cellStyle name="差_省级明细_基金最新_2017年预算草案（债务）" xfId="3506"/>
    <cellStyle name="差_省级明细_Xl0000071" xfId="3507"/>
    <cellStyle name="差_省级明细_Xl0000071_支出汇总" xfId="3508"/>
    <cellStyle name="差_省级明细_表六七" xfId="3509"/>
    <cellStyle name="差_省级明细_代编全省支出预算修改" xfId="3510"/>
    <cellStyle name="常规 118 2 3 2 2" xfId="3511"/>
    <cellStyle name="差_省级明细_代编全省支出预算修改_支出汇总" xfId="3512"/>
    <cellStyle name="差_省级明细_冬梅3" xfId="3513"/>
    <cellStyle name="差_省级明细_冬梅3 2" xfId="3514"/>
    <cellStyle name="常规 110 2 2 4" xfId="3515"/>
    <cellStyle name="差_省级明细_冬梅3_支出汇总" xfId="3516"/>
    <cellStyle name="差_省级明细_副本1.2" xfId="3517"/>
    <cellStyle name="差_省级明细_副本1.2_2017年预算草案（债务）" xfId="3518"/>
    <cellStyle name="差_省级明细_副本1.2_基金汇总" xfId="3519"/>
    <cellStyle name="差_省级明细_副本1.2_收入汇总" xfId="3520"/>
    <cellStyle name="差_省级明细_副本1.2_支出汇总" xfId="3521"/>
    <cellStyle name="差_省级明细_副本最新_基金汇总" xfId="3522"/>
    <cellStyle name="差_省级明细_副本最新_支出汇总" xfId="3523"/>
    <cellStyle name="差_省级明细_基金汇总" xfId="3524"/>
    <cellStyle name="差_省级明细_基金最新" xfId="3525"/>
    <cellStyle name="差_省级明细_基金最新_基金汇总" xfId="3526"/>
    <cellStyle name="差_省级明细_基金最新_支出汇总" xfId="3527"/>
    <cellStyle name="差_省级明细_基金最终修改支出" xfId="3528"/>
    <cellStyle name="差_省级明细_梁蕊要预算局报人大2017年预算草案" xfId="3529"/>
    <cellStyle name="常规 111 7 4" xfId="3530"/>
    <cellStyle name="常规 101 2 2 2 2" xfId="3531"/>
    <cellStyle name="差_省级明细_全省收入代编最新_2017年预算草案（债务）" xfId="3532"/>
    <cellStyle name="常规 10 6 2 2 2" xfId="3533"/>
    <cellStyle name="差_省级明细_全省收入代编最新_基金汇总" xfId="3534"/>
    <cellStyle name="差_省级明细_全省收入代编最新_收入汇总" xfId="3535"/>
    <cellStyle name="差_省级明细_全省预算代编_基金汇总" xfId="3536"/>
    <cellStyle name="差_省级明细_全省预算代编_收入汇总" xfId="3537"/>
    <cellStyle name="差_省级明细_全省预算代编_支出汇总" xfId="3538"/>
    <cellStyle name="差_省级明细_省级国有资本经营预算表" xfId="3539"/>
    <cellStyle name="差_省级明细_收入汇总" xfId="3540"/>
    <cellStyle name="常规 113 5 3 3" xfId="3541"/>
    <cellStyle name="常规 108 5 3 3" xfId="3542"/>
    <cellStyle name="差_省级明细_政府性基金人大会表格1稿" xfId="3543"/>
    <cellStyle name="差_省级明细_政府性基金人大会表格1稿 2" xfId="3544"/>
    <cellStyle name="差_省级明细_政府性基金人大会表格1稿_基金汇总" xfId="3545"/>
    <cellStyle name="差_省级明细_政府性基金人大会表格1稿_收入汇总" xfId="3546"/>
    <cellStyle name="差_省属监狱人员级别表(驻外)_基金汇总" xfId="3547"/>
    <cellStyle name="常规 101 5 3 2" xfId="3548"/>
    <cellStyle name="差_省属监狱人员级别表(驻外)_收入汇总" xfId="3549"/>
    <cellStyle name="差_省属监狱人员级别表(驻外)_支出汇总" xfId="3550"/>
    <cellStyle name="常规 101 8 2" xfId="3551"/>
    <cellStyle name="差_支出汇总" xfId="3552"/>
    <cellStyle name="常规 10" xfId="3553"/>
    <cellStyle name="常规 10 10" xfId="3554"/>
    <cellStyle name="常规 116 5 2 2 3" xfId="3555"/>
    <cellStyle name="常规 10 10 2" xfId="3556"/>
    <cellStyle name="常规 110 3 2 2 2 2" xfId="3557"/>
    <cellStyle name="常规 10 10 3" xfId="3558"/>
    <cellStyle name="常规 10 2" xfId="3559"/>
    <cellStyle name="常规 10 2 2" xfId="3560"/>
    <cellStyle name="常规 10 2 2 3" xfId="3561"/>
    <cellStyle name="常规 10 2 3" xfId="3562"/>
    <cellStyle name="常规 10 2 4" xfId="3563"/>
    <cellStyle name="常规 118 2 2 2 2 2" xfId="3564"/>
    <cellStyle name="常规 10 3" xfId="3565"/>
    <cellStyle name="常规 10 3 2 2 2" xfId="3566"/>
    <cellStyle name="常规 10 4" xfId="3567"/>
    <cellStyle name="常规 10 4 2 2 2" xfId="3568"/>
    <cellStyle name="常规 10 4 2 3" xfId="3569"/>
    <cellStyle name="常规 10 4 3" xfId="3570"/>
    <cellStyle name="常规 10 4 4" xfId="3571"/>
    <cellStyle name="常规 10 5" xfId="3572"/>
    <cellStyle name="常规 10 5 2 3" xfId="3573"/>
    <cellStyle name="常规 10 5 4" xfId="3574"/>
    <cellStyle name="常规 10 6 2" xfId="3575"/>
    <cellStyle name="常规 10 6 2 3" xfId="3576"/>
    <cellStyle name="常规 10 6 3" xfId="3577"/>
    <cellStyle name="常规 10 7 2" xfId="3578"/>
    <cellStyle name="常规 10 7 2 2" xfId="3579"/>
    <cellStyle name="常规 10 7 3" xfId="3580"/>
    <cellStyle name="常规 10 8 2" xfId="3581"/>
    <cellStyle name="常规 10 8 2 2" xfId="3582"/>
    <cellStyle name="常规 10 8 3" xfId="3583"/>
    <cellStyle name="常规 10 9 3" xfId="3584"/>
    <cellStyle name="常规 10 9 3 2" xfId="3585"/>
    <cellStyle name="常规 10 9 4" xfId="3586"/>
    <cellStyle name="常规 10_鹤壁市开发区2017年相关数据统计表报市局" xfId="3587"/>
    <cellStyle name="常规 100" xfId="3588"/>
    <cellStyle name="常规 100 2 2" xfId="3589"/>
    <cellStyle name="常规 100 2 2 2" xfId="3590"/>
    <cellStyle name="常规 100 3 2 2" xfId="3591"/>
    <cellStyle name="常规 100 3 2 2 2" xfId="3592"/>
    <cellStyle name="常规 100 3 3" xfId="3593"/>
    <cellStyle name="常规 100 4 2 2" xfId="3594"/>
    <cellStyle name="常规 100 4 2 2 2" xfId="3595"/>
    <cellStyle name="常规 100 4 3" xfId="3596"/>
    <cellStyle name="常规 100 4 3 2" xfId="3597"/>
    <cellStyle name="常规 100 5 2" xfId="3598"/>
    <cellStyle name="常规 100 5 2 2" xfId="3599"/>
    <cellStyle name="常规 100 5 2 2 2" xfId="3600"/>
    <cellStyle name="常规 100 5 3" xfId="3601"/>
    <cellStyle name="常规 100 5 4" xfId="3602"/>
    <cellStyle name="常规 100 6 2" xfId="3603"/>
    <cellStyle name="常规 100 6 2 2" xfId="3604"/>
    <cellStyle name="常规 117 3 5" xfId="3605"/>
    <cellStyle name="常规 100 6 2 2 2" xfId="3606"/>
    <cellStyle name="常规 100 6 3" xfId="3607"/>
    <cellStyle name="常规 100 6 3 2" xfId="3608"/>
    <cellStyle name="常规 100 7" xfId="3609"/>
    <cellStyle name="常规 100 7 2" xfId="3610"/>
    <cellStyle name="常规 100 7 2 2" xfId="3611"/>
    <cellStyle name="常规 100 7 3" xfId="3612"/>
    <cellStyle name="常规 100 8 2" xfId="3613"/>
    <cellStyle name="常规 100 9" xfId="3614"/>
    <cellStyle name="常规 101" xfId="3615"/>
    <cellStyle name="常规 101 2 2" xfId="3616"/>
    <cellStyle name="常规 101 2 2 2" xfId="3617"/>
    <cellStyle name="常规 101 2 3 2" xfId="3618"/>
    <cellStyle name="常规 101 3" xfId="3619"/>
    <cellStyle name="常规 101 3 2" xfId="3620"/>
    <cellStyle name="常规 101 3 2 2" xfId="3621"/>
    <cellStyle name="常规 101 3 3" xfId="3622"/>
    <cellStyle name="常规 101 3 3 2" xfId="3623"/>
    <cellStyle name="常规 101 4 2 2" xfId="3624"/>
    <cellStyle name="常规 101 4 2 2 2" xfId="3625"/>
    <cellStyle name="常规 101 4 3" xfId="3626"/>
    <cellStyle name="常规 101 4 3 2" xfId="3627"/>
    <cellStyle name="常规 101 5 2" xfId="3628"/>
    <cellStyle name="常规 101 5 3" xfId="3629"/>
    <cellStyle name="常规 101 5 4" xfId="3630"/>
    <cellStyle name="常规 101 6 2" xfId="3631"/>
    <cellStyle name="常规 101 6 2 2" xfId="3632"/>
    <cellStyle name="常规 101 6 2 3" xfId="3633"/>
    <cellStyle name="常规 101 6 3" xfId="3634"/>
    <cellStyle name="常规 101 6 3 2" xfId="3635"/>
    <cellStyle name="常规 101 7" xfId="3636"/>
    <cellStyle name="常规 101 7 2" xfId="3637"/>
    <cellStyle name="常规 101 7 2 2" xfId="3638"/>
    <cellStyle name="常规 101 7 3" xfId="3639"/>
    <cellStyle name="常规 101 8" xfId="3640"/>
    <cellStyle name="常规 101 9" xfId="3641"/>
    <cellStyle name="常规 102" xfId="3642"/>
    <cellStyle name="常规 102 7" xfId="3643"/>
    <cellStyle name="常规 102 7 2" xfId="3644"/>
    <cellStyle name="常规 102 7 2 2" xfId="3645"/>
    <cellStyle name="常规 102 7 3" xfId="3646"/>
    <cellStyle name="常规 102 8" xfId="3647"/>
    <cellStyle name="常规 102 9" xfId="3648"/>
    <cellStyle name="常规 103 7" xfId="3649"/>
    <cellStyle name="常规 103 8" xfId="3650"/>
    <cellStyle name="常规 103 9" xfId="3651"/>
    <cellStyle name="常规 104 7" xfId="3652"/>
    <cellStyle name="常规 104 7 2" xfId="3653"/>
    <cellStyle name="常规 104 7 2 2" xfId="3654"/>
    <cellStyle name="常规 104 8" xfId="3655"/>
    <cellStyle name="常规 104 9" xfId="3656"/>
    <cellStyle name="常规 110 7" xfId="3657"/>
    <cellStyle name="常规 105 7" xfId="3658"/>
    <cellStyle name="常规 110 7 2" xfId="3659"/>
    <cellStyle name="常规 105 7 2" xfId="3660"/>
    <cellStyle name="常规 110 7 2 2" xfId="3661"/>
    <cellStyle name="常规 105 7 2 2" xfId="3662"/>
    <cellStyle name="常规 110 8" xfId="3663"/>
    <cellStyle name="常规 105 8" xfId="3664"/>
    <cellStyle name="常规 110 8 2" xfId="3665"/>
    <cellStyle name="常规 105 8 2" xfId="3666"/>
    <cellStyle name="常规 117 5 3 2" xfId="3667"/>
    <cellStyle name="常规 111" xfId="3668"/>
    <cellStyle name="常规 106" xfId="3669"/>
    <cellStyle name="常规 111 7" xfId="3670"/>
    <cellStyle name="常规 106 7" xfId="3671"/>
    <cellStyle name="常规 111 7 2" xfId="3672"/>
    <cellStyle name="常规 106 7 2" xfId="3673"/>
    <cellStyle name="常规 111 7 2 2" xfId="3674"/>
    <cellStyle name="常规 106 7 2 2" xfId="3675"/>
    <cellStyle name="常规 111 8" xfId="3676"/>
    <cellStyle name="常规 106 8" xfId="3677"/>
    <cellStyle name="常规 111 8 2" xfId="3678"/>
    <cellStyle name="常规 106 8 2" xfId="3679"/>
    <cellStyle name="常规 117 5 3 3" xfId="3680"/>
    <cellStyle name="常规 115 3 2" xfId="3681"/>
    <cellStyle name="常规 112" xfId="3682"/>
    <cellStyle name="常规 107" xfId="3683"/>
    <cellStyle name="常规 115 3 3" xfId="3684"/>
    <cellStyle name="常规 113" xfId="3685"/>
    <cellStyle name="常规 108" xfId="3686"/>
    <cellStyle name="常规 113 10" xfId="3687"/>
    <cellStyle name="常规 108 10" xfId="3688"/>
    <cellStyle name="常规 113 2 2 4" xfId="3689"/>
    <cellStyle name="常规 108 2 2 4" xfId="3690"/>
    <cellStyle name="常规 117 3 2 4" xfId="3691"/>
    <cellStyle name="常规 113 2 3" xfId="3692"/>
    <cellStyle name="常规 108 2 3" xfId="3693"/>
    <cellStyle name="常规 113 2 3 2" xfId="3694"/>
    <cellStyle name="常规 108 2 3 2" xfId="3695"/>
    <cellStyle name="常规 113 2 3 2 2" xfId="3696"/>
    <cellStyle name="常规 108 2 3 2 2" xfId="3697"/>
    <cellStyle name="常规 113 2 3 3" xfId="3698"/>
    <cellStyle name="常规 108 2 3 3" xfId="3699"/>
    <cellStyle name="常规 113 2 4" xfId="3700"/>
    <cellStyle name="常规 108 2 4" xfId="3701"/>
    <cellStyle name="常规 113 2 4 2" xfId="3702"/>
    <cellStyle name="常规 108 2 4 2" xfId="3703"/>
    <cellStyle name="常规 113 2 5" xfId="3704"/>
    <cellStyle name="常规 108 2 5" xfId="3705"/>
    <cellStyle name="常规 117 3 3 3" xfId="3706"/>
    <cellStyle name="常规 113 3 2" xfId="3707"/>
    <cellStyle name="常规 108 3 2" xfId="3708"/>
    <cellStyle name="常规 113 3 2 2" xfId="3709"/>
    <cellStyle name="常规 108 3 2 2" xfId="3710"/>
    <cellStyle name="常规 113 3 2 2 2" xfId="3711"/>
    <cellStyle name="常规 108 3 2 2 2" xfId="3712"/>
    <cellStyle name="常规 113 3 2 2 3" xfId="3713"/>
    <cellStyle name="常规 108 3 2 2 3" xfId="3714"/>
    <cellStyle name="常规 113 3 2 3" xfId="3715"/>
    <cellStyle name="常规 108 3 2 3" xfId="3716"/>
    <cellStyle name="常规 113 3 2 3 2" xfId="3717"/>
    <cellStyle name="常规 108 3 2 3 2" xfId="3718"/>
    <cellStyle name="常规 113 3 3" xfId="3719"/>
    <cellStyle name="常规 108 3 3" xfId="3720"/>
    <cellStyle name="常规 113 3 3 2" xfId="3721"/>
    <cellStyle name="常规 108 3 3 2" xfId="3722"/>
    <cellStyle name="常规 113 3 3 2 2" xfId="3723"/>
    <cellStyle name="常规 108 3 3 2 2" xfId="3724"/>
    <cellStyle name="常规 113 3 3 3" xfId="3725"/>
    <cellStyle name="常规 108 3 3 3" xfId="3726"/>
    <cellStyle name="常规 113 3 4" xfId="3727"/>
    <cellStyle name="常规 108 3 4" xfId="3728"/>
    <cellStyle name="常规 113 3 4 2" xfId="3729"/>
    <cellStyle name="常规 108 3 4 2" xfId="3730"/>
    <cellStyle name="常规 113 3 5" xfId="3731"/>
    <cellStyle name="常规 108 3 5" xfId="3732"/>
    <cellStyle name="常规 113 4 2" xfId="3733"/>
    <cellStyle name="常规 11 3 2 2 2" xfId="3734"/>
    <cellStyle name="常规 108 4 2" xfId="3735"/>
    <cellStyle name="常规 113 4 2 2" xfId="3736"/>
    <cellStyle name="常规 108 4 2 2" xfId="3737"/>
    <cellStyle name="常规 113 4 2 2 2" xfId="3738"/>
    <cellStyle name="常规 108 4 2 2 2" xfId="3739"/>
    <cellStyle name="常规 118 3 4" xfId="3740"/>
    <cellStyle name="常规 113 4 2 2 2 2" xfId="3741"/>
    <cellStyle name="常规 108 4 2 2 2 2" xfId="3742"/>
    <cellStyle name="常规 113 4 2 3" xfId="3743"/>
    <cellStyle name="常规 108 4 2 3" xfId="3744"/>
    <cellStyle name="常规 113 4 2 3 2" xfId="3745"/>
    <cellStyle name="常规 108 4 2 3 2" xfId="3746"/>
    <cellStyle name="常规 113 4 3" xfId="3747"/>
    <cellStyle name="常规 108 4 3" xfId="3748"/>
    <cellStyle name="常规 113 4 3 2" xfId="3749"/>
    <cellStyle name="常规 108 4 3 2" xfId="3750"/>
    <cellStyle name="常规 113 4 3 2 2" xfId="3751"/>
    <cellStyle name="常规 108 4 3 2 2" xfId="3752"/>
    <cellStyle name="常规 113 4 3 3" xfId="3753"/>
    <cellStyle name="常规 108 4 3 3" xfId="3754"/>
    <cellStyle name="常规 113 4 4" xfId="3755"/>
    <cellStyle name="常规 108 4 4" xfId="3756"/>
    <cellStyle name="常规 113 4 4 2" xfId="3757"/>
    <cellStyle name="常规 108 4 4 2" xfId="3758"/>
    <cellStyle name="常规 113 4 5" xfId="3759"/>
    <cellStyle name="常规 108 4 5" xfId="3760"/>
    <cellStyle name="常规 113 5 2" xfId="3761"/>
    <cellStyle name="常规 108 5 2" xfId="3762"/>
    <cellStyle name="常规 113 5 2 2" xfId="3763"/>
    <cellStyle name="常规 108 5 2 2" xfId="3764"/>
    <cellStyle name="常规 113 5 2 2 2" xfId="3765"/>
    <cellStyle name="常规 108 5 2 2 2" xfId="3766"/>
    <cellStyle name="常规 113 5 2 2 2 2" xfId="3767"/>
    <cellStyle name="常规 108 5 2 2 2 2" xfId="3768"/>
    <cellStyle name="常规 113 5 2 2 3" xfId="3769"/>
    <cellStyle name="常规 108 5 2 2 3" xfId="3770"/>
    <cellStyle name="常规 113 5 2 3" xfId="3771"/>
    <cellStyle name="常规 108 5 2 3" xfId="3772"/>
    <cellStyle name="常规 113 5 2 3 2" xfId="3773"/>
    <cellStyle name="常规 108 5 2 3 2" xfId="3774"/>
    <cellStyle name="常规 113 5 2 4" xfId="3775"/>
    <cellStyle name="常规 108 5 2 4" xfId="3776"/>
    <cellStyle name="常规 113 5 3" xfId="3777"/>
    <cellStyle name="常规 108 5 3" xfId="3778"/>
    <cellStyle name="常规 113 5 3 2" xfId="3779"/>
    <cellStyle name="常规 108 5 3 2" xfId="3780"/>
    <cellStyle name="常规 113 5 3 2 2" xfId="3781"/>
    <cellStyle name="常规 108 5 3 2 2" xfId="3782"/>
    <cellStyle name="常规 113 5 4" xfId="3783"/>
    <cellStyle name="常规 108 5 4" xfId="3784"/>
    <cellStyle name="常规 113 5 4 2" xfId="3785"/>
    <cellStyle name="常规 108 5 4 2" xfId="3786"/>
    <cellStyle name="常规 113 5 5" xfId="3787"/>
    <cellStyle name="常规 108 5 5" xfId="3788"/>
    <cellStyle name="常规 113 6 2 2 2" xfId="3789"/>
    <cellStyle name="常规 108 6 2 2 2" xfId="3790"/>
    <cellStyle name="常规 113 6 2 2 2 2" xfId="3791"/>
    <cellStyle name="常规 108 6 2 2 2 2" xfId="3792"/>
    <cellStyle name="常规 113 6 2 2 3" xfId="3793"/>
    <cellStyle name="常规 108 6 2 2 3" xfId="3794"/>
    <cellStyle name="常规 113 6 2 3" xfId="3795"/>
    <cellStyle name="常规 108 6 2 3" xfId="3796"/>
    <cellStyle name="常规 113 6 2 3 2" xfId="3797"/>
    <cellStyle name="常规 108 6 2 3 2" xfId="3798"/>
    <cellStyle name="常规 113 6 2 4" xfId="3799"/>
    <cellStyle name="常规 108 6 2 4" xfId="3800"/>
    <cellStyle name="常规 113 6 3 2 2" xfId="3801"/>
    <cellStyle name="常规 108 6 3 2 2" xfId="3802"/>
    <cellStyle name="常规 113 6 3 3" xfId="3803"/>
    <cellStyle name="常规 108 6 3 3" xfId="3804"/>
    <cellStyle name="常规 113 6 5" xfId="3805"/>
    <cellStyle name="常规 108 6 5" xfId="3806"/>
    <cellStyle name="常规 115 3 4" xfId="3807"/>
    <cellStyle name="常规 114" xfId="3808"/>
    <cellStyle name="常规 109" xfId="3809"/>
    <cellStyle name="常规 114 2 5" xfId="3810"/>
    <cellStyle name="常规 109 2 5" xfId="3811"/>
    <cellStyle name="常规 114 5" xfId="3812"/>
    <cellStyle name="常规 109 5" xfId="3813"/>
    <cellStyle name="常规 114 5 5" xfId="3814"/>
    <cellStyle name="常规 109 5 5" xfId="3815"/>
    <cellStyle name="常规 114 6 5" xfId="3816"/>
    <cellStyle name="常规 109 6 5" xfId="3817"/>
    <cellStyle name="常规 114 7 2 2 2" xfId="3818"/>
    <cellStyle name="常规 109 7 2 2 2" xfId="3819"/>
    <cellStyle name="常规 114 7 2 3" xfId="3820"/>
    <cellStyle name="常规 109 7 2 3" xfId="3821"/>
    <cellStyle name="常规 114 7 3 2" xfId="3822"/>
    <cellStyle name="常规 109 7 3 2" xfId="3823"/>
    <cellStyle name="常规 114 7 4" xfId="3824"/>
    <cellStyle name="常规 109 7 4" xfId="3825"/>
    <cellStyle name="常规 11" xfId="3826"/>
    <cellStyle name="常规 11 10 2" xfId="3827"/>
    <cellStyle name="常规 11 10 3" xfId="3828"/>
    <cellStyle name="常规 11 11" xfId="3829"/>
    <cellStyle name="常规 11 11 2" xfId="3830"/>
    <cellStyle name="常规 11 12" xfId="3831"/>
    <cellStyle name="常规 11 2" xfId="3832"/>
    <cellStyle name="常规 11 2 2" xfId="3833"/>
    <cellStyle name="常规 11 2 2 2 2" xfId="3834"/>
    <cellStyle name="常规 11 2 2 3" xfId="3835"/>
    <cellStyle name="常规 11 2 4" xfId="3836"/>
    <cellStyle name="常规 11 3 5" xfId="3837"/>
    <cellStyle name="常规 11 4" xfId="3838"/>
    <cellStyle name="常规 11 4 2 2" xfId="3839"/>
    <cellStyle name="常规 11 4 2 2 2" xfId="3840"/>
    <cellStyle name="常规 11 4 2 3" xfId="3841"/>
    <cellStyle name="常规 11 4 3" xfId="3842"/>
    <cellStyle name="常规 11 4 4" xfId="3843"/>
    <cellStyle name="常规 11 5" xfId="3844"/>
    <cellStyle name="常规 11 5 2" xfId="3845"/>
    <cellStyle name="常规 11 5 2 2" xfId="3846"/>
    <cellStyle name="常规 11 5 2 2 2" xfId="3847"/>
    <cellStyle name="常规 11 5 2 3" xfId="3848"/>
    <cellStyle name="常规 11 5 3" xfId="3849"/>
    <cellStyle name="常规 116 5 2 2 2" xfId="3850"/>
    <cellStyle name="常规 11 5 4" xfId="3851"/>
    <cellStyle name="常规 11 6 2 2" xfId="3852"/>
    <cellStyle name="常规 11 6 2 2 2" xfId="3853"/>
    <cellStyle name="常规 11 6 2 3" xfId="3854"/>
    <cellStyle name="常规 11 6 3" xfId="3855"/>
    <cellStyle name="常规 11 6 3 2" xfId="3856"/>
    <cellStyle name="常规 116 5 2 3 2" xfId="3857"/>
    <cellStyle name="常规 11 6 4" xfId="3858"/>
    <cellStyle name="常规 11 8" xfId="3859"/>
    <cellStyle name="常规 11 9 2 2 2" xfId="3860"/>
    <cellStyle name="常规 11 9 2 3" xfId="3861"/>
    <cellStyle name="常规 11 9 3 2" xfId="3862"/>
    <cellStyle name="常规 11 9 4" xfId="3863"/>
    <cellStyle name="常规 11_鹤壁市开发区2017年相关数据统计表报市局" xfId="3864"/>
    <cellStyle name="常规 110 2 2 2 2 2" xfId="3865"/>
    <cellStyle name="常规 110 2 2 2 3" xfId="3866"/>
    <cellStyle name="常规 110 2 2 3 2" xfId="3867"/>
    <cellStyle name="常规 110 3 2 2 3" xfId="3868"/>
    <cellStyle name="常规 110 3 2 3 2" xfId="3869"/>
    <cellStyle name="常规 110 3 2 4" xfId="3870"/>
    <cellStyle name="常规 110 4 2 4" xfId="3871"/>
    <cellStyle name="常规 110 4 3 2 2" xfId="3872"/>
    <cellStyle name="常规 110 4 3 3" xfId="3873"/>
    <cellStyle name="常规 110 4 4 2" xfId="3874"/>
    <cellStyle name="常规 110 5 2 2 2 2" xfId="3875"/>
    <cellStyle name="常规 110 5 2 2 3" xfId="3876"/>
    <cellStyle name="常规 110 5 2 3 2" xfId="3877"/>
    <cellStyle name="常规 110 5 2 4" xfId="3878"/>
    <cellStyle name="常规 110 5 3 2 2" xfId="3879"/>
    <cellStyle name="常规 110 5 3 3" xfId="3880"/>
    <cellStyle name="常规 110 5 4 2" xfId="3881"/>
    <cellStyle name="常规 110 5 5" xfId="3882"/>
    <cellStyle name="常规 110 6 2 2 2 2" xfId="3883"/>
    <cellStyle name="常规 110 6 2 2 3" xfId="3884"/>
    <cellStyle name="常规 110 6 2 3 2" xfId="3885"/>
    <cellStyle name="常规 110 6 3 2 2" xfId="3886"/>
    <cellStyle name="常规 110 6 3 3" xfId="3887"/>
    <cellStyle name="常规 110 6 4 2" xfId="3888"/>
    <cellStyle name="常规 110 6 5" xfId="3889"/>
    <cellStyle name="常规 110 7 2 2 2" xfId="3890"/>
    <cellStyle name="常规 110 7 2 3" xfId="3891"/>
    <cellStyle name="常规 110 8 2 2" xfId="3892"/>
    <cellStyle name="常规 110 9 2" xfId="3893"/>
    <cellStyle name="常规 111 2 2 2 2 2" xfId="3894"/>
    <cellStyle name="常规 111 2 2 2 3" xfId="3895"/>
    <cellStyle name="常规 111 2 2 3 2" xfId="3896"/>
    <cellStyle name="常规 116 3 2 2 2 2" xfId="3897"/>
    <cellStyle name="常规 111 2 2 4" xfId="3898"/>
    <cellStyle name="常规 111 4 2 2 3" xfId="3899"/>
    <cellStyle name="常规 111 4 2 3 2" xfId="3900"/>
    <cellStyle name="常规 111 4 2 4" xfId="3901"/>
    <cellStyle name="常规 111 4 3 2 2" xfId="3902"/>
    <cellStyle name="常规 111 4 3 3" xfId="3903"/>
    <cellStyle name="常规 111 4 5" xfId="3904"/>
    <cellStyle name="常规 111 5 2 2 2 2" xfId="3905"/>
    <cellStyle name="常规 111 5 2 3 2" xfId="3906"/>
    <cellStyle name="常规 111 5 2 4" xfId="3907"/>
    <cellStyle name="常规 111 5 3 3" xfId="3908"/>
    <cellStyle name="常规 111 5 4 2" xfId="3909"/>
    <cellStyle name="常规 111 5 5" xfId="3910"/>
    <cellStyle name="常规 111 6 2 3 2" xfId="3911"/>
    <cellStyle name="常规 111 6 2 4" xfId="3912"/>
    <cellStyle name="常规 111 6 3 2 2" xfId="3913"/>
    <cellStyle name="常规 111 6 3 3" xfId="3914"/>
    <cellStyle name="常规 111 6 4 2" xfId="3915"/>
    <cellStyle name="常规 111 6 5" xfId="3916"/>
    <cellStyle name="常规 111 7 2 2 2" xfId="3917"/>
    <cellStyle name="常规 111 7 2 3" xfId="3918"/>
    <cellStyle name="常规 111 7 3 2" xfId="3919"/>
    <cellStyle name="常规 111 8 3" xfId="3920"/>
    <cellStyle name="常规 111 9 2" xfId="3921"/>
    <cellStyle name="常规 112 10" xfId="3922"/>
    <cellStyle name="常规 112 2 2 3 2" xfId="3923"/>
    <cellStyle name="常规 112 2 2 4" xfId="3924"/>
    <cellStyle name="常规 112 3 2 2 2 2" xfId="3925"/>
    <cellStyle name="常规 112 3 2 2 3" xfId="3926"/>
    <cellStyle name="常规 112 3 2 3 2" xfId="3927"/>
    <cellStyle name="常规 112 4 5" xfId="3928"/>
    <cellStyle name="常规 112 6 5" xfId="3929"/>
    <cellStyle name="常规 115 3 5" xfId="3930"/>
    <cellStyle name="常规 115" xfId="3931"/>
    <cellStyle name="常规 117 5 2 4" xfId="3932"/>
    <cellStyle name="常规 115 2 3" xfId="3933"/>
    <cellStyle name="常规 115 2 4" xfId="3934"/>
    <cellStyle name="常规 115 2 5" xfId="3935"/>
    <cellStyle name="常规 115 4" xfId="3936"/>
    <cellStyle name="常规 115 4 2" xfId="3937"/>
    <cellStyle name="常规 115 4 3" xfId="3938"/>
    <cellStyle name="常规 115 4 4" xfId="3939"/>
    <cellStyle name="常规 115 5" xfId="3940"/>
    <cellStyle name="常规 115 5 2" xfId="3941"/>
    <cellStyle name="常规 115 5 3" xfId="3942"/>
    <cellStyle name="常规 115 5 4" xfId="3943"/>
    <cellStyle name="常规 115 5 5" xfId="3944"/>
    <cellStyle name="常规 115 6 2 3 2" xfId="3945"/>
    <cellStyle name="常规 115 6 2 4" xfId="3946"/>
    <cellStyle name="常规 115 6 3 2" xfId="3947"/>
    <cellStyle name="常规 115 6 3 2 2" xfId="3948"/>
    <cellStyle name="常规 115 6 3 3" xfId="3949"/>
    <cellStyle name="常规 115 6 4" xfId="3950"/>
    <cellStyle name="常规 115 6 4 2" xfId="3951"/>
    <cellStyle name="常规 115 7 2 3" xfId="3952"/>
    <cellStyle name="常规 115 7 3 2" xfId="3953"/>
    <cellStyle name="常规 117 6 2 3 2" xfId="3954"/>
    <cellStyle name="常规 116 2 2 2" xfId="3955"/>
    <cellStyle name="常规 116 2 2 2 2" xfId="3956"/>
    <cellStyle name="常规 116 2 2 2 2 2" xfId="3957"/>
    <cellStyle name="常规 116 2 2 2 3" xfId="3958"/>
    <cellStyle name="常规 117 6 2 4" xfId="3959"/>
    <cellStyle name="常规 116 2 3" xfId="3960"/>
    <cellStyle name="常规 116 2 4" xfId="3961"/>
    <cellStyle name="常规 116 2 5" xfId="3962"/>
    <cellStyle name="常规 116 3 2 2" xfId="3963"/>
    <cellStyle name="常规 116 3 2 2 2" xfId="3964"/>
    <cellStyle name="常规 116 3 2 2 3" xfId="3965"/>
    <cellStyle name="常规 116 3 3" xfId="3966"/>
    <cellStyle name="常规 116 3 3 2" xfId="3967"/>
    <cellStyle name="常规 116 3 3 2 2" xfId="3968"/>
    <cellStyle name="常规 116 3 3 3" xfId="3969"/>
    <cellStyle name="常规 116 3 4" xfId="3970"/>
    <cellStyle name="常规 116 3 4 2" xfId="3971"/>
    <cellStyle name="常规 116 3 5" xfId="3972"/>
    <cellStyle name="常规 116 4 2" xfId="3973"/>
    <cellStyle name="常规 116 4 2 2" xfId="3974"/>
    <cellStyle name="常规 116 4 2 2 2" xfId="3975"/>
    <cellStyle name="常规 116 4 2 2 2 2" xfId="3976"/>
    <cellStyle name="常规 116 4 2 2 3" xfId="3977"/>
    <cellStyle name="常规 116 4 2 3 2" xfId="3978"/>
    <cellStyle name="常规 116 4 2 4" xfId="3979"/>
    <cellStyle name="常规 116 4 3" xfId="3980"/>
    <cellStyle name="常规 116 4 3 2" xfId="3981"/>
    <cellStyle name="常规 116 4 3 2 2" xfId="3982"/>
    <cellStyle name="常规 116 4 3 3" xfId="3983"/>
    <cellStyle name="常规 116 4 4" xfId="3984"/>
    <cellStyle name="常规 116 4 4 2" xfId="3985"/>
    <cellStyle name="常规 116 5 2" xfId="3986"/>
    <cellStyle name="常规 116 5 2 2" xfId="3987"/>
    <cellStyle name="常规 116 5 2 4" xfId="3988"/>
    <cellStyle name="常规 116 5 3" xfId="3989"/>
    <cellStyle name="常规 116 5 3 2" xfId="3990"/>
    <cellStyle name="常规 116 5 3 2 2" xfId="3991"/>
    <cellStyle name="常规 116 5 3 3" xfId="3992"/>
    <cellStyle name="常规 116 5 4" xfId="3993"/>
    <cellStyle name="常规 116 5 4 2" xfId="3994"/>
    <cellStyle name="常规 116 6 2 2 2" xfId="3995"/>
    <cellStyle name="常规 116 6 2 2 2 2" xfId="3996"/>
    <cellStyle name="常规 116 6 2 2 3" xfId="3997"/>
    <cellStyle name="常规 116 6 2 3 2" xfId="3998"/>
    <cellStyle name="常规 116 6 2 4" xfId="3999"/>
    <cellStyle name="常规 116 6 3 2" xfId="4000"/>
    <cellStyle name="常规 116 6 3 2 2" xfId="4001"/>
    <cellStyle name="常规 116 6 4" xfId="4002"/>
    <cellStyle name="常规 116 6 4 2" xfId="4003"/>
    <cellStyle name="常规 116 7 2 2 2" xfId="4004"/>
    <cellStyle name="常规 116 7 2 3" xfId="4005"/>
    <cellStyle name="常规 116 7 3 2" xfId="4006"/>
    <cellStyle name="常规 116 7 4" xfId="4007"/>
    <cellStyle name="常规 117" xfId="4008"/>
    <cellStyle name="常规 117 10" xfId="4009"/>
    <cellStyle name="常规 117 7 2 3" xfId="4010"/>
    <cellStyle name="常规 117 2 2" xfId="4011"/>
    <cellStyle name="常规 117 2 2 2 2" xfId="4012"/>
    <cellStyle name="常规 117 2 2 2 3" xfId="4013"/>
    <cellStyle name="常规 117 2 3" xfId="4014"/>
    <cellStyle name="常规 117 2 3 2" xfId="4015"/>
    <cellStyle name="常规 117 2 3 2 2" xfId="4016"/>
    <cellStyle name="常规 117 2 4" xfId="4017"/>
    <cellStyle name="常规 117 2 4 2" xfId="4018"/>
    <cellStyle name="常规 117 2 5" xfId="4019"/>
    <cellStyle name="常规 117 3 2 2" xfId="4020"/>
    <cellStyle name="常规 117 3 3 2" xfId="4021"/>
    <cellStyle name="常规 117 3 3 2 2" xfId="4022"/>
    <cellStyle name="常规 117 3 4 2" xfId="4023"/>
    <cellStyle name="常规 117 4 2" xfId="4024"/>
    <cellStyle name="常规 117 4 3" xfId="4025"/>
    <cellStyle name="常规 117 4 4" xfId="4026"/>
    <cellStyle name="常规 117 5" xfId="4027"/>
    <cellStyle name="常规 117 5 2" xfId="4028"/>
    <cellStyle name="常规 117 5 2 2" xfId="4029"/>
    <cellStyle name="常规 117 5 3" xfId="4030"/>
    <cellStyle name="常规 117 5 4" xfId="4031"/>
    <cellStyle name="常规 117 5 4 2" xfId="4032"/>
    <cellStyle name="常规 117 6 2 2 2" xfId="4033"/>
    <cellStyle name="常规 117 6 2 2 2 2" xfId="4034"/>
    <cellStyle name="常规 117 6 3 2" xfId="4035"/>
    <cellStyle name="常规 117 6 3 2 2" xfId="4036"/>
    <cellStyle name="常规 117 6 4" xfId="4037"/>
    <cellStyle name="常规 117 6 5" xfId="4038"/>
    <cellStyle name="常规 117 7 2 2" xfId="4039"/>
    <cellStyle name="常规 117 7 2 2 2" xfId="4040"/>
    <cellStyle name="常规 117 7 3" xfId="4041"/>
    <cellStyle name="常规 117 7 3 2" xfId="4042"/>
    <cellStyle name="常规 117 7 4" xfId="4043"/>
    <cellStyle name="常规 117 8 2" xfId="4044"/>
    <cellStyle name="常规 117 8 2 2" xfId="4045"/>
    <cellStyle name="常规 117 8 3" xfId="4046"/>
    <cellStyle name="常规 117 9 2" xfId="4047"/>
    <cellStyle name="常规 118 10" xfId="4048"/>
    <cellStyle name="常规 118 2 2" xfId="4049"/>
    <cellStyle name="常规 118 2 2 2" xfId="4050"/>
    <cellStyle name="常规 118 2 2 2 2" xfId="4051"/>
    <cellStyle name="常规 118 2 2 2 3" xfId="4052"/>
    <cellStyle name="常规 118 2 3" xfId="4053"/>
    <cellStyle name="常规 118 2 3 2" xfId="4054"/>
    <cellStyle name="常规 118 2 4" xfId="4055"/>
    <cellStyle name="常规 118 2 4 2" xfId="4056"/>
    <cellStyle name="常规 118 2 5" xfId="4057"/>
    <cellStyle name="常规 118 3 2 2" xfId="4058"/>
    <cellStyle name="常规 118 3 2 2 2" xfId="4059"/>
    <cellStyle name="常规 118 3 2 2 2 2" xfId="4060"/>
    <cellStyle name="常规 118 3 2 2 3" xfId="4061"/>
    <cellStyle name="常规 118 3 2 3 2" xfId="4062"/>
    <cellStyle name="常规 118 3 2 4" xfId="4063"/>
    <cellStyle name="常规 118 3 3 2" xfId="4064"/>
    <cellStyle name="常规 118 3 3 2 2" xfId="4065"/>
    <cellStyle name="常规 118 3 3 3" xfId="4066"/>
    <cellStyle name="常规 118 3 4 2" xfId="4067"/>
    <cellStyle name="常规 118 3 5" xfId="4068"/>
    <cellStyle name="常规 118 4 2" xfId="4069"/>
    <cellStyle name="常规 118 4 2 2 2 2" xfId="4070"/>
    <cellStyle name="常规 118 4 2 2 3" xfId="4071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0&#24180;&#39044;&#31639;\&#21381;&#21153;&#20250;\&#19978;&#20250;&#26448;&#26009;\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27827;&#21335;&#30465;&#36130;&#25919;&#39044;&#316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2017年省级收入"/>
      <sheetName val="2.2017年省级支出"/>
      <sheetName val="3.2017年省级支出明细"/>
      <sheetName val="4.2017年基本支出经济分类"/>
      <sheetName val="5.2017年三公经费"/>
      <sheetName val="6.转移支付分项目"/>
      <sheetName val="7.转移支付分市县"/>
      <sheetName val="8.2015-2016年政府一般债务余额情况表"/>
      <sheetName val="9.2016年地方政府一般债务分地区限额表"/>
      <sheetName val="10.2017年省级基金收入"/>
      <sheetName val="11.2017年省级基金支出"/>
      <sheetName val="12.2017省级基金支出明细"/>
      <sheetName val="13.2017年政府性基金转移支付表"/>
      <sheetName val="14.2015-2016年政府专项债务余额情况表"/>
      <sheetName val="15.2016年政府专项债务分地区限额表"/>
      <sheetName val="16.2017年省级国有资本经营收支预算表"/>
      <sheetName val="17.2017省级社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C15" sqref="C15"/>
    </sheetView>
  </sheetViews>
  <sheetFormatPr defaultColWidth="9.00390625" defaultRowHeight="14.25"/>
  <cols>
    <col min="1" max="1" width="32.875" style="0" customWidth="1"/>
    <col min="2" max="2" width="10.375" style="0" customWidth="1"/>
    <col min="3" max="3" width="11.125" style="0" customWidth="1"/>
    <col min="4" max="4" width="11.50390625" style="0" customWidth="1"/>
  </cols>
  <sheetData>
    <row r="1" spans="1:4" ht="25.5">
      <c r="A1" s="14" t="s">
        <v>0</v>
      </c>
      <c r="B1" s="14"/>
      <c r="C1" s="14"/>
      <c r="D1" s="14"/>
    </row>
    <row r="2" ht="14.25">
      <c r="D2" t="s">
        <v>1</v>
      </c>
    </row>
    <row r="3" spans="1:4" ht="28.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24.75" customHeight="1">
      <c r="A4" s="4" t="s">
        <v>6</v>
      </c>
      <c r="B4" s="9">
        <f>B5+B20</f>
        <v>65244</v>
      </c>
      <c r="C4" s="9">
        <f>C5+C20</f>
        <v>69159</v>
      </c>
      <c r="D4" s="9">
        <f>ROUND((C4/B4-1)*100,1)</f>
        <v>6</v>
      </c>
    </row>
    <row r="5" spans="1:4" ht="24.75" customHeight="1">
      <c r="A5" s="9" t="s">
        <v>7</v>
      </c>
      <c r="B5" s="9">
        <f>SUM(B6:B19)</f>
        <v>42490</v>
      </c>
      <c r="C5" s="9">
        <f>SUM(C6:C19)</f>
        <v>45972</v>
      </c>
      <c r="D5" s="9">
        <f>ROUND((C5/B5-1)*100,1)</f>
        <v>8.2</v>
      </c>
    </row>
    <row r="6" spans="1:4" ht="24.75" customHeight="1">
      <c r="A6" s="9" t="s">
        <v>8</v>
      </c>
      <c r="B6" s="9">
        <v>13716</v>
      </c>
      <c r="C6" s="9">
        <v>18520</v>
      </c>
      <c r="D6" s="9">
        <f aca="true" t="shared" si="0" ref="D6:D28">ROUND((C6/B6-1)*100,1)</f>
        <v>35</v>
      </c>
    </row>
    <row r="7" spans="1:4" ht="24.75" customHeight="1">
      <c r="A7" s="9" t="s">
        <v>9</v>
      </c>
      <c r="B7" s="9">
        <v>5549</v>
      </c>
      <c r="C7" s="9">
        <v>240</v>
      </c>
      <c r="D7" s="9">
        <f t="shared" si="0"/>
        <v>-95.7</v>
      </c>
    </row>
    <row r="8" spans="1:4" ht="24.75" customHeight="1">
      <c r="A8" s="9" t="s">
        <v>10</v>
      </c>
      <c r="B8" s="9">
        <v>4570</v>
      </c>
      <c r="C8" s="9">
        <v>7020</v>
      </c>
      <c r="D8" s="9">
        <f t="shared" si="0"/>
        <v>53.6</v>
      </c>
    </row>
    <row r="9" spans="1:4" ht="24.75" customHeight="1">
      <c r="A9" s="9" t="s">
        <v>11</v>
      </c>
      <c r="B9" s="9">
        <v>737</v>
      </c>
      <c r="C9" s="9">
        <v>780</v>
      </c>
      <c r="D9" s="9">
        <f t="shared" si="0"/>
        <v>5.8</v>
      </c>
    </row>
    <row r="10" spans="1:4" ht="24.75" customHeight="1">
      <c r="A10" s="9" t="s">
        <v>12</v>
      </c>
      <c r="B10" s="9">
        <v>228</v>
      </c>
      <c r="C10" s="9">
        <v>500</v>
      </c>
      <c r="D10" s="9">
        <f t="shared" si="0"/>
        <v>119.3</v>
      </c>
    </row>
    <row r="11" spans="1:4" ht="24.75" customHeight="1">
      <c r="A11" s="9" t="s">
        <v>13</v>
      </c>
      <c r="B11" s="9">
        <v>1037</v>
      </c>
      <c r="C11" s="9">
        <v>1350</v>
      </c>
      <c r="D11" s="9">
        <f t="shared" si="0"/>
        <v>30.2</v>
      </c>
    </row>
    <row r="12" spans="1:4" ht="24.75" customHeight="1">
      <c r="A12" s="9" t="s">
        <v>14</v>
      </c>
      <c r="B12" s="9">
        <v>793</v>
      </c>
      <c r="C12" s="9">
        <v>800</v>
      </c>
      <c r="D12" s="9">
        <f t="shared" si="0"/>
        <v>0.9</v>
      </c>
    </row>
    <row r="13" spans="1:4" ht="24.75" customHeight="1">
      <c r="A13" s="9" t="s">
        <v>15</v>
      </c>
      <c r="B13" s="9">
        <v>547</v>
      </c>
      <c r="C13" s="9">
        <v>800</v>
      </c>
      <c r="D13" s="9">
        <f t="shared" si="0"/>
        <v>46.3</v>
      </c>
    </row>
    <row r="14" spans="1:4" ht="24.75" customHeight="1">
      <c r="A14" s="9" t="s">
        <v>16</v>
      </c>
      <c r="B14" s="9">
        <v>1244</v>
      </c>
      <c r="C14" s="9">
        <v>1500</v>
      </c>
      <c r="D14" s="9">
        <f t="shared" si="0"/>
        <v>20.6</v>
      </c>
    </row>
    <row r="15" spans="1:4" ht="24.75" customHeight="1">
      <c r="A15" s="9" t="s">
        <v>17</v>
      </c>
      <c r="B15" s="9">
        <v>158</v>
      </c>
      <c r="C15" s="9">
        <v>1500</v>
      </c>
      <c r="D15" s="9">
        <f t="shared" si="0"/>
        <v>849.4</v>
      </c>
    </row>
    <row r="16" spans="1:4" ht="24.75" customHeight="1">
      <c r="A16" s="9" t="s">
        <v>18</v>
      </c>
      <c r="B16" s="9">
        <v>721</v>
      </c>
      <c r="C16" s="9">
        <v>750</v>
      </c>
      <c r="D16" s="9">
        <f t="shared" si="0"/>
        <v>4</v>
      </c>
    </row>
    <row r="17" spans="1:4" ht="24.75" customHeight="1">
      <c r="A17" s="9" t="s">
        <v>19</v>
      </c>
      <c r="B17" s="9">
        <v>12256</v>
      </c>
      <c r="C17" s="9">
        <v>5580</v>
      </c>
      <c r="D17" s="9">
        <f t="shared" si="0"/>
        <v>-54.5</v>
      </c>
    </row>
    <row r="18" spans="1:4" ht="24.75" customHeight="1">
      <c r="A18" s="9" t="s">
        <v>20</v>
      </c>
      <c r="B18" s="9">
        <v>758</v>
      </c>
      <c r="C18" s="9">
        <v>6452</v>
      </c>
      <c r="D18" s="9">
        <f t="shared" si="0"/>
        <v>751.2</v>
      </c>
    </row>
    <row r="19" spans="1:4" ht="24.75" customHeight="1">
      <c r="A19" s="9" t="s">
        <v>21</v>
      </c>
      <c r="B19" s="9">
        <v>176</v>
      </c>
      <c r="C19" s="9">
        <v>180</v>
      </c>
      <c r="D19" s="9">
        <f t="shared" si="0"/>
        <v>2.3</v>
      </c>
    </row>
    <row r="20" spans="1:4" ht="24.75" customHeight="1">
      <c r="A20" s="9" t="s">
        <v>22</v>
      </c>
      <c r="B20" s="9">
        <f>SUM(B21:B28)</f>
        <v>22754</v>
      </c>
      <c r="C20" s="9">
        <f>SUM(C21:C28)</f>
        <v>23187</v>
      </c>
      <c r="D20" s="9">
        <f t="shared" si="0"/>
        <v>1.9</v>
      </c>
    </row>
    <row r="21" spans="1:4" ht="24.75" customHeight="1">
      <c r="A21" s="9" t="s">
        <v>23</v>
      </c>
      <c r="B21" s="9">
        <v>2851</v>
      </c>
      <c r="C21" s="9">
        <v>3687</v>
      </c>
      <c r="D21" s="9">
        <f t="shared" si="0"/>
        <v>29.3</v>
      </c>
    </row>
    <row r="22" spans="1:4" ht="24.75" customHeight="1">
      <c r="A22" s="9" t="s">
        <v>24</v>
      </c>
      <c r="B22" s="9">
        <v>13446</v>
      </c>
      <c r="C22" s="9">
        <v>11350</v>
      </c>
      <c r="D22" s="9">
        <f t="shared" si="0"/>
        <v>-15.6</v>
      </c>
    </row>
    <row r="23" spans="1:4" ht="24.75" customHeight="1">
      <c r="A23" s="9" t="s">
        <v>25</v>
      </c>
      <c r="B23" s="9">
        <v>4767</v>
      </c>
      <c r="C23" s="9">
        <v>4800</v>
      </c>
      <c r="D23" s="9">
        <f t="shared" si="0"/>
        <v>0.7</v>
      </c>
    </row>
    <row r="24" spans="1:4" ht="24.75" customHeight="1">
      <c r="A24" s="9" t="s">
        <v>26</v>
      </c>
      <c r="B24" s="9"/>
      <c r="C24" s="9"/>
      <c r="D24" s="9"/>
    </row>
    <row r="25" spans="1:4" ht="24.75" customHeight="1">
      <c r="A25" s="9" t="s">
        <v>27</v>
      </c>
      <c r="B25" s="9">
        <v>1298</v>
      </c>
      <c r="C25" s="9">
        <v>1400</v>
      </c>
      <c r="D25" s="9">
        <f t="shared" si="0"/>
        <v>7.9</v>
      </c>
    </row>
    <row r="26" spans="1:4" ht="24.75" customHeight="1">
      <c r="A26" s="9" t="s">
        <v>28</v>
      </c>
      <c r="B26" s="9">
        <v>123</v>
      </c>
      <c r="C26" s="9">
        <v>1100</v>
      </c>
      <c r="D26" s="9">
        <f t="shared" si="0"/>
        <v>794.3</v>
      </c>
    </row>
    <row r="27" spans="1:4" ht="24.75" customHeight="1">
      <c r="A27" s="9" t="s">
        <v>29</v>
      </c>
      <c r="B27" s="9">
        <v>181</v>
      </c>
      <c r="C27" s="9">
        <v>200</v>
      </c>
      <c r="D27" s="9">
        <f t="shared" si="0"/>
        <v>10.5</v>
      </c>
    </row>
    <row r="28" spans="1:4" ht="24.75" customHeight="1">
      <c r="A28" s="9" t="s">
        <v>30</v>
      </c>
      <c r="B28" s="9">
        <v>88</v>
      </c>
      <c r="C28" s="9">
        <v>650</v>
      </c>
      <c r="D28" s="9">
        <f t="shared" si="0"/>
        <v>638.6</v>
      </c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showZeros="0" workbookViewId="0" topLeftCell="A1">
      <selection activeCell="B7" sqref="B7"/>
    </sheetView>
  </sheetViews>
  <sheetFormatPr defaultColWidth="13.375" defaultRowHeight="32.25" customHeight="1"/>
  <cols>
    <col min="1" max="1" width="42.875" style="0" customWidth="1"/>
    <col min="2" max="3" width="19.375" style="0" customWidth="1"/>
  </cols>
  <sheetData>
    <row r="1" spans="1:3" ht="49.5" customHeight="1">
      <c r="A1" s="1" t="s">
        <v>1899</v>
      </c>
      <c r="B1" s="2"/>
      <c r="C1" s="2"/>
    </row>
    <row r="2" ht="32.25" customHeight="1">
      <c r="C2" t="s">
        <v>1</v>
      </c>
    </row>
    <row r="3" spans="1:3" ht="45.75" customHeight="1">
      <c r="A3" s="7" t="s">
        <v>1900</v>
      </c>
      <c r="B3" s="7" t="s">
        <v>62</v>
      </c>
      <c r="C3" s="7" t="s">
        <v>1901</v>
      </c>
    </row>
    <row r="4" spans="1:3" ht="45.75" customHeight="1">
      <c r="A4" s="5" t="s">
        <v>1902</v>
      </c>
      <c r="B4" s="5">
        <v>64544</v>
      </c>
      <c r="C4" s="5"/>
    </row>
    <row r="5" spans="1:3" ht="45.75" customHeight="1">
      <c r="A5" s="5" t="s">
        <v>1903</v>
      </c>
      <c r="B5" s="5"/>
      <c r="C5" s="5">
        <v>54255</v>
      </c>
    </row>
    <row r="6" spans="1:3" ht="45.75" customHeight="1">
      <c r="A6" s="5" t="s">
        <v>1904</v>
      </c>
      <c r="B6" s="5">
        <v>75645</v>
      </c>
      <c r="C6" s="5"/>
    </row>
    <row r="7" spans="1:3" ht="45.75" customHeight="1">
      <c r="A7" s="5" t="s">
        <v>1905</v>
      </c>
      <c r="B7" s="5"/>
      <c r="C7" s="5">
        <v>13648</v>
      </c>
    </row>
    <row r="8" spans="1:3" ht="45.75" customHeight="1">
      <c r="A8" s="5" t="s">
        <v>1906</v>
      </c>
      <c r="B8" s="5"/>
      <c r="C8" s="5">
        <v>9929</v>
      </c>
    </row>
    <row r="9" spans="1:3" ht="45.75" customHeight="1">
      <c r="A9" s="5" t="s">
        <v>1907</v>
      </c>
      <c r="B9" s="5"/>
      <c r="C9" s="5">
        <v>57974</v>
      </c>
    </row>
  </sheetData>
  <sheetProtection/>
  <mergeCells count="1">
    <mergeCell ref="A1:C1"/>
  </mergeCells>
  <printOptions horizontalCentered="1"/>
  <pageMargins left="0.59" right="0.59" top="0.55" bottom="0.55" header="0.31" footer="0.31"/>
  <pageSetup horizontalDpi="600" verticalDpi="6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4" sqref="A4"/>
    </sheetView>
  </sheetViews>
  <sheetFormatPr defaultColWidth="9.00390625" defaultRowHeight="14.25"/>
  <cols>
    <col min="1" max="1" width="31.00390625" style="0" customWidth="1"/>
    <col min="2" max="2" width="12.00390625" style="0" customWidth="1"/>
    <col min="3" max="3" width="11.25390625" style="0" customWidth="1"/>
    <col min="4" max="4" width="11.875" style="0" customWidth="1"/>
  </cols>
  <sheetData>
    <row r="1" spans="1:4" ht="25.5">
      <c r="A1" s="1" t="s">
        <v>1908</v>
      </c>
      <c r="B1" s="2"/>
      <c r="C1" s="2"/>
      <c r="D1" s="2"/>
    </row>
    <row r="2" ht="14.25">
      <c r="D2" t="s">
        <v>1</v>
      </c>
    </row>
    <row r="3" spans="1:4" ht="40.5" customHeight="1">
      <c r="A3" s="4" t="s">
        <v>1909</v>
      </c>
      <c r="B3" s="4" t="s">
        <v>34</v>
      </c>
      <c r="C3" s="4" t="s">
        <v>1910</v>
      </c>
      <c r="D3" s="4" t="s">
        <v>1911</v>
      </c>
    </row>
    <row r="4" spans="1:4" ht="40.5" customHeight="1">
      <c r="A4" s="4" t="s">
        <v>1869</v>
      </c>
      <c r="B4" s="9">
        <f>SUM(B5:B15)</f>
        <v>35243</v>
      </c>
      <c r="C4" s="9">
        <f>SUM(C5:C15)</f>
        <v>44220</v>
      </c>
      <c r="D4" s="9">
        <f>ROUND((C4-B4)/B4*100,1)</f>
        <v>25.5</v>
      </c>
    </row>
    <row r="5" spans="1:4" ht="40.5" customHeight="1">
      <c r="A5" s="9" t="s">
        <v>1912</v>
      </c>
      <c r="B5" s="9">
        <v>332</v>
      </c>
      <c r="C5" s="9">
        <v>90</v>
      </c>
      <c r="D5" s="9">
        <f>ROUND((C5-B5)/B5*100,1)</f>
        <v>-72.9</v>
      </c>
    </row>
    <row r="6" spans="1:4" ht="40.5" customHeight="1">
      <c r="A6" s="9" t="s">
        <v>1913</v>
      </c>
      <c r="B6" s="9">
        <v>266</v>
      </c>
      <c r="C6" s="9">
        <v>720</v>
      </c>
      <c r="D6" s="9">
        <f aca="true" t="shared" si="0" ref="D6:D12">ROUND((C6-B6)/B6*100,1)</f>
        <v>170.7</v>
      </c>
    </row>
    <row r="7" spans="1:4" ht="40.5" customHeight="1">
      <c r="A7" s="9" t="s">
        <v>1914</v>
      </c>
      <c r="B7" s="9">
        <v>141</v>
      </c>
      <c r="C7" s="9">
        <v>160</v>
      </c>
      <c r="D7" s="9">
        <f t="shared" si="0"/>
        <v>13.5</v>
      </c>
    </row>
    <row r="8" spans="1:4" ht="40.5" customHeight="1">
      <c r="A8" s="9" t="s">
        <v>1915</v>
      </c>
      <c r="B8" s="9">
        <v>33680</v>
      </c>
      <c r="C8" s="9">
        <v>42270</v>
      </c>
      <c r="D8" s="9">
        <f t="shared" si="0"/>
        <v>25.5</v>
      </c>
    </row>
    <row r="9" spans="1:4" ht="40.5" customHeight="1">
      <c r="A9" s="9" t="s">
        <v>1916</v>
      </c>
      <c r="B9" s="9">
        <v>589</v>
      </c>
      <c r="C9" s="9">
        <v>800</v>
      </c>
      <c r="D9" s="9">
        <f t="shared" si="0"/>
        <v>35.8</v>
      </c>
    </row>
    <row r="10" spans="1:4" ht="40.5" customHeight="1">
      <c r="A10" s="9" t="s">
        <v>1917</v>
      </c>
      <c r="B10" s="9">
        <v>1</v>
      </c>
      <c r="C10" s="9"/>
      <c r="D10" s="9">
        <f t="shared" si="0"/>
        <v>-100</v>
      </c>
    </row>
    <row r="11" spans="1:4" ht="40.5" customHeight="1">
      <c r="A11" s="9" t="s">
        <v>1918</v>
      </c>
      <c r="B11" s="9">
        <v>149</v>
      </c>
      <c r="C11" s="9">
        <v>100</v>
      </c>
      <c r="D11" s="9">
        <f t="shared" si="0"/>
        <v>-32.9</v>
      </c>
    </row>
    <row r="12" spans="1:4" ht="40.5" customHeight="1">
      <c r="A12" s="9" t="s">
        <v>1919</v>
      </c>
      <c r="B12" s="9">
        <v>85</v>
      </c>
      <c r="C12" s="9">
        <v>80</v>
      </c>
      <c r="D12" s="9">
        <f t="shared" si="0"/>
        <v>-5.9</v>
      </c>
    </row>
    <row r="13" spans="1:4" ht="40.5" customHeight="1">
      <c r="A13" s="9" t="s">
        <v>1920</v>
      </c>
      <c r="B13" s="9"/>
      <c r="C13" s="9"/>
      <c r="D13" s="9"/>
    </row>
    <row r="14" ht="24.75" customHeight="1"/>
    <row r="15" ht="24.75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showZeros="0" workbookViewId="0" topLeftCell="A1">
      <selection activeCell="A4" sqref="A4"/>
    </sheetView>
  </sheetViews>
  <sheetFormatPr defaultColWidth="9.00390625" defaultRowHeight="14.25"/>
  <cols>
    <col min="1" max="1" width="25.625" style="0" customWidth="1"/>
    <col min="2" max="2" width="7.625" style="0" customWidth="1"/>
    <col min="3" max="3" width="7.375" style="0" customWidth="1"/>
    <col min="4" max="4" width="8.50390625" style="0" customWidth="1"/>
    <col min="5" max="5" width="8.875" style="0" customWidth="1"/>
    <col min="6" max="6" width="8.625" style="0" customWidth="1"/>
  </cols>
  <sheetData>
    <row r="1" spans="1:6" ht="29.25" customHeight="1">
      <c r="A1" s="1" t="s">
        <v>1921</v>
      </c>
      <c r="B1" s="2"/>
      <c r="C1" s="2"/>
      <c r="D1" s="2"/>
      <c r="E1" s="2"/>
      <c r="F1" s="2"/>
    </row>
    <row r="2" ht="23.25" customHeight="1">
      <c r="F2" s="3" t="s">
        <v>1</v>
      </c>
    </row>
    <row r="3" spans="1:6" ht="33.75" customHeight="1">
      <c r="A3" s="4" t="s">
        <v>1922</v>
      </c>
      <c r="B3" s="4" t="s">
        <v>33</v>
      </c>
      <c r="C3" s="4" t="s">
        <v>34</v>
      </c>
      <c r="D3" s="4" t="s">
        <v>4</v>
      </c>
      <c r="E3" s="4" t="s">
        <v>36</v>
      </c>
      <c r="F3" s="4" t="s">
        <v>1923</v>
      </c>
    </row>
    <row r="4" spans="1:6" ht="36" customHeight="1">
      <c r="A4" s="4" t="s">
        <v>1924</v>
      </c>
      <c r="B4" s="9">
        <f>SUM(B5:B14)</f>
        <v>41441</v>
      </c>
      <c r="C4" s="9">
        <f>SUM(C5:C14)</f>
        <v>58688</v>
      </c>
      <c r="D4" s="9">
        <f>SUM(D5:D14)</f>
        <v>58657</v>
      </c>
      <c r="E4" s="9">
        <f>ROUND(D4/C4*100,1)</f>
        <v>99.9</v>
      </c>
      <c r="F4" s="9">
        <f>ROUND((D4-B4)/B4%,1)</f>
        <v>41.5</v>
      </c>
    </row>
    <row r="5" spans="1:6" ht="36" customHeight="1">
      <c r="A5" s="9" t="s">
        <v>42</v>
      </c>
      <c r="B5" s="9"/>
      <c r="C5" s="9"/>
      <c r="D5" s="9">
        <v>60</v>
      </c>
      <c r="E5" s="9"/>
      <c r="F5" s="9"/>
    </row>
    <row r="6" spans="1:6" ht="36" customHeight="1">
      <c r="A6" s="9" t="s">
        <v>43</v>
      </c>
      <c r="B6" s="9">
        <v>7573</v>
      </c>
      <c r="C6" s="9">
        <v>8483</v>
      </c>
      <c r="D6" s="9">
        <v>7848</v>
      </c>
      <c r="E6" s="9">
        <f>ROUND(D6/C6*100,1)</f>
        <v>92.5</v>
      </c>
      <c r="F6" s="9">
        <f aca="true" t="shared" si="0" ref="F6:F12">ROUND((D6-B6)/B6%,1)</f>
        <v>3.6</v>
      </c>
    </row>
    <row r="7" spans="1:6" ht="36" customHeight="1">
      <c r="A7" s="9" t="s">
        <v>46</v>
      </c>
      <c r="B7" s="9">
        <v>32352</v>
      </c>
      <c r="C7" s="9">
        <v>48320</v>
      </c>
      <c r="D7" s="9">
        <v>49865</v>
      </c>
      <c r="E7" s="9">
        <f>ROUND(D7/C7*100,1)</f>
        <v>103.2</v>
      </c>
      <c r="F7" s="9">
        <f t="shared" si="0"/>
        <v>54.1</v>
      </c>
    </row>
    <row r="8" spans="1:6" ht="36" customHeight="1">
      <c r="A8" s="9" t="s">
        <v>47</v>
      </c>
      <c r="B8" s="9"/>
      <c r="C8" s="9">
        <v>200</v>
      </c>
      <c r="D8" s="9"/>
      <c r="E8" s="9">
        <f>ROUND(D8/C8*100,1)</f>
        <v>0</v>
      </c>
      <c r="F8" s="9"/>
    </row>
    <row r="9" spans="1:6" ht="36" customHeight="1">
      <c r="A9" s="9" t="s">
        <v>48</v>
      </c>
      <c r="B9" s="9"/>
      <c r="C9" s="9">
        <v>70</v>
      </c>
      <c r="D9" s="9"/>
      <c r="E9" s="9"/>
      <c r="F9" s="9"/>
    </row>
    <row r="10" spans="1:6" ht="36" customHeight="1">
      <c r="A10" s="9" t="s">
        <v>49</v>
      </c>
      <c r="B10" s="9">
        <v>210</v>
      </c>
      <c r="C10" s="9">
        <v>146</v>
      </c>
      <c r="D10" s="9">
        <v>164</v>
      </c>
      <c r="E10" s="9">
        <f>ROUND(D10/C10*100,1)</f>
        <v>112.3</v>
      </c>
      <c r="F10" s="9">
        <f t="shared" si="0"/>
        <v>-21.9</v>
      </c>
    </row>
    <row r="11" spans="1:6" ht="36" customHeight="1">
      <c r="A11" s="9" t="s">
        <v>50</v>
      </c>
      <c r="B11" s="9">
        <v>32</v>
      </c>
      <c r="C11" s="9">
        <v>32</v>
      </c>
      <c r="D11" s="9"/>
      <c r="E11" s="9"/>
      <c r="F11" s="9">
        <f t="shared" si="0"/>
        <v>-100</v>
      </c>
    </row>
    <row r="12" spans="1:6" ht="36" customHeight="1">
      <c r="A12" s="9" t="s">
        <v>56</v>
      </c>
      <c r="B12" s="9">
        <v>1274</v>
      </c>
      <c r="C12" s="9">
        <v>1437</v>
      </c>
      <c r="D12" s="9">
        <v>70</v>
      </c>
      <c r="E12" s="9"/>
      <c r="F12" s="9">
        <f t="shared" si="0"/>
        <v>-94.5</v>
      </c>
    </row>
    <row r="13" spans="1:6" ht="36" customHeight="1">
      <c r="A13" s="9" t="s">
        <v>57</v>
      </c>
      <c r="B13" s="9"/>
      <c r="C13" s="9"/>
      <c r="D13" s="9">
        <v>650</v>
      </c>
      <c r="E13" s="9"/>
      <c r="F13" s="9"/>
    </row>
    <row r="14" ht="36" customHeight="1"/>
  </sheetData>
  <sheetProtection/>
  <mergeCells count="1">
    <mergeCell ref="A1:F1"/>
  </mergeCells>
  <printOptions horizontalCentered="1"/>
  <pageMargins left="0.75" right="0.75" top="0.79" bottom="0.79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4" sqref="A4"/>
    </sheetView>
  </sheetViews>
  <sheetFormatPr defaultColWidth="9.00390625" defaultRowHeight="14.25"/>
  <cols>
    <col min="1" max="1" width="30.75390625" style="0" customWidth="1"/>
    <col min="2" max="2" width="10.50390625" style="0" customWidth="1"/>
    <col min="3" max="3" width="10.625" style="0" customWidth="1"/>
    <col min="4" max="4" width="11.75390625" style="0" customWidth="1"/>
  </cols>
  <sheetData>
    <row r="1" spans="1:4" ht="25.5">
      <c r="A1" s="1" t="s">
        <v>1925</v>
      </c>
      <c r="B1" s="2"/>
      <c r="C1" s="2"/>
      <c r="D1" s="2"/>
    </row>
    <row r="2" ht="14.25">
      <c r="D2" t="s">
        <v>1</v>
      </c>
    </row>
    <row r="3" spans="1:4" ht="28.5">
      <c r="A3" s="4" t="s">
        <v>1909</v>
      </c>
      <c r="B3" s="4" t="s">
        <v>34</v>
      </c>
      <c r="C3" s="4" t="s">
        <v>1926</v>
      </c>
      <c r="D3" s="4" t="s">
        <v>1927</v>
      </c>
    </row>
    <row r="4" spans="1:4" ht="33" customHeight="1">
      <c r="A4" s="4" t="s">
        <v>1928</v>
      </c>
      <c r="B4" s="9">
        <f>SUM(B5:B15)</f>
        <v>35243</v>
      </c>
      <c r="C4" s="9">
        <f>SUM(C5:C15)</f>
        <v>44220</v>
      </c>
      <c r="D4" s="9">
        <f>ROUND(C4/B4*100,1)</f>
        <v>125.5</v>
      </c>
    </row>
    <row r="5" spans="1:4" ht="33" customHeight="1">
      <c r="A5" s="9" t="s">
        <v>1912</v>
      </c>
      <c r="B5" s="9">
        <v>332</v>
      </c>
      <c r="C5" s="9">
        <v>90</v>
      </c>
      <c r="D5" s="9">
        <f>ROUND(C5/B5*100,1)</f>
        <v>27.1</v>
      </c>
    </row>
    <row r="6" spans="1:4" ht="33" customHeight="1">
      <c r="A6" s="9" t="s">
        <v>1913</v>
      </c>
      <c r="B6" s="9">
        <v>266</v>
      </c>
      <c r="C6" s="9">
        <v>720</v>
      </c>
      <c r="D6" s="9">
        <f aca="true" t="shared" si="0" ref="D6:D12">ROUND(C6/B6*100,1)</f>
        <v>270.7</v>
      </c>
    </row>
    <row r="7" spans="1:4" ht="33" customHeight="1">
      <c r="A7" s="9" t="s">
        <v>1914</v>
      </c>
      <c r="B7" s="9">
        <v>141</v>
      </c>
      <c r="C7" s="9">
        <v>160</v>
      </c>
      <c r="D7" s="9">
        <f t="shared" si="0"/>
        <v>113.5</v>
      </c>
    </row>
    <row r="8" spans="1:4" ht="33" customHeight="1">
      <c r="A8" s="9" t="s">
        <v>1915</v>
      </c>
      <c r="B8" s="9">
        <v>33680</v>
      </c>
      <c r="C8" s="9">
        <v>42270</v>
      </c>
      <c r="D8" s="9">
        <f t="shared" si="0"/>
        <v>125.5</v>
      </c>
    </row>
    <row r="9" spans="1:4" ht="33" customHeight="1">
      <c r="A9" s="9" t="s">
        <v>1916</v>
      </c>
      <c r="B9" s="9">
        <v>589</v>
      </c>
      <c r="C9" s="9">
        <v>800</v>
      </c>
      <c r="D9" s="9">
        <f t="shared" si="0"/>
        <v>135.8</v>
      </c>
    </row>
    <row r="10" spans="1:4" ht="33" customHeight="1">
      <c r="A10" s="9" t="s">
        <v>1917</v>
      </c>
      <c r="B10" s="9">
        <v>1</v>
      </c>
      <c r="C10" s="9"/>
      <c r="D10" s="9">
        <f t="shared" si="0"/>
        <v>0</v>
      </c>
    </row>
    <row r="11" spans="1:4" ht="33" customHeight="1">
      <c r="A11" s="9" t="s">
        <v>1918</v>
      </c>
      <c r="B11" s="9">
        <v>149</v>
      </c>
      <c r="C11" s="9">
        <v>100</v>
      </c>
      <c r="D11" s="9">
        <f t="shared" si="0"/>
        <v>67.1</v>
      </c>
    </row>
    <row r="12" spans="1:4" ht="33" customHeight="1">
      <c r="A12" s="9" t="s">
        <v>1919</v>
      </c>
      <c r="B12" s="9">
        <v>85</v>
      </c>
      <c r="C12" s="9">
        <v>80</v>
      </c>
      <c r="D12" s="9">
        <f t="shared" si="0"/>
        <v>94.1</v>
      </c>
    </row>
    <row r="13" spans="1:4" ht="33" customHeight="1">
      <c r="A13" s="9" t="s">
        <v>1920</v>
      </c>
      <c r="B13" s="9"/>
      <c r="C13" s="9"/>
      <c r="D13" s="9"/>
    </row>
    <row r="14" ht="24.75" customHeight="1"/>
    <row r="15" ht="24.75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zoomScale="93" zoomScaleNormal="93" workbookViewId="0" topLeftCell="A1">
      <pane ySplit="4" topLeftCell="A5" activePane="bottomLeft" state="frozen"/>
      <selection pane="bottomLeft" activeCell="C6" sqref="C6"/>
    </sheetView>
  </sheetViews>
  <sheetFormatPr defaultColWidth="9.00390625" defaultRowHeight="14.25"/>
  <cols>
    <col min="1" max="1" width="39.125" style="0" customWidth="1"/>
    <col min="2" max="2" width="12.375" style="0" customWidth="1"/>
    <col min="3" max="3" width="27.875" style="0" customWidth="1"/>
    <col min="4" max="4" width="12.125" style="0" customWidth="1"/>
  </cols>
  <sheetData>
    <row r="1" spans="1:4" ht="36.75" customHeight="1">
      <c r="A1" s="1" t="s">
        <v>1929</v>
      </c>
      <c r="B1" s="2"/>
      <c r="C1" s="2"/>
      <c r="D1" s="2"/>
    </row>
    <row r="2" ht="20.25" customHeight="1">
      <c r="D2" t="s">
        <v>1</v>
      </c>
    </row>
    <row r="3" spans="1:4" ht="33.75" customHeight="1">
      <c r="A3" s="7" t="s">
        <v>1930</v>
      </c>
      <c r="B3" s="7"/>
      <c r="C3" s="7" t="s">
        <v>60</v>
      </c>
      <c r="D3" s="7"/>
    </row>
    <row r="4" spans="1:4" ht="33.75" customHeight="1">
      <c r="A4" s="7" t="s">
        <v>61</v>
      </c>
      <c r="B4" s="7" t="s">
        <v>62</v>
      </c>
      <c r="C4" s="7" t="s">
        <v>63</v>
      </c>
      <c r="D4" s="7" t="s">
        <v>62</v>
      </c>
    </row>
    <row r="5" spans="1:4" ht="33.75" customHeight="1">
      <c r="A5" s="5" t="s">
        <v>64</v>
      </c>
      <c r="B5" s="5">
        <f>SUM(B6,B7)</f>
        <v>58657</v>
      </c>
      <c r="C5" s="5" t="s">
        <v>65</v>
      </c>
      <c r="D5" s="5">
        <f>SUM(D7,D6,)</f>
        <v>58657</v>
      </c>
    </row>
    <row r="6" spans="1:4" ht="33.75" customHeight="1">
      <c r="A6" s="5" t="s">
        <v>66</v>
      </c>
      <c r="B6" s="5">
        <v>44220</v>
      </c>
      <c r="C6" s="5" t="s">
        <v>67</v>
      </c>
      <c r="D6" s="5">
        <v>58220</v>
      </c>
    </row>
    <row r="7" spans="1:4" ht="33.75" customHeight="1">
      <c r="A7" s="5" t="s">
        <v>68</v>
      </c>
      <c r="B7" s="5">
        <v>14437</v>
      </c>
      <c r="C7" s="5" t="s">
        <v>69</v>
      </c>
      <c r="D7" s="5">
        <v>437</v>
      </c>
    </row>
    <row r="8" spans="1:4" ht="33.75" customHeight="1">
      <c r="A8" s="5" t="s">
        <v>1931</v>
      </c>
      <c r="B8" s="5">
        <v>3041</v>
      </c>
      <c r="C8" s="5" t="s">
        <v>1932</v>
      </c>
      <c r="D8" s="5">
        <v>437</v>
      </c>
    </row>
    <row r="9" spans="1:4" ht="33.75" customHeight="1">
      <c r="A9" s="5" t="s">
        <v>1933</v>
      </c>
      <c r="B9" s="5">
        <v>3041</v>
      </c>
      <c r="C9" s="5" t="s">
        <v>1934</v>
      </c>
      <c r="D9" s="5">
        <v>437</v>
      </c>
    </row>
    <row r="10" spans="1:4" ht="33.75" customHeight="1">
      <c r="A10" s="5" t="s">
        <v>1935</v>
      </c>
      <c r="B10" s="5"/>
      <c r="C10" s="5" t="s">
        <v>1936</v>
      </c>
      <c r="D10" s="5"/>
    </row>
    <row r="11" spans="1:4" ht="33.75" customHeight="1">
      <c r="A11" s="5" t="s">
        <v>78</v>
      </c>
      <c r="B11" s="5">
        <v>11396</v>
      </c>
      <c r="C11" s="5" t="s">
        <v>1937</v>
      </c>
      <c r="D11" s="5">
        <f>SUM(D12:D14)</f>
        <v>0</v>
      </c>
    </row>
    <row r="12" spans="1:4" ht="33.75" customHeight="1">
      <c r="A12" s="5" t="s">
        <v>80</v>
      </c>
      <c r="B12" s="5"/>
      <c r="C12" s="5" t="s">
        <v>1938</v>
      </c>
      <c r="D12" s="5"/>
    </row>
    <row r="13" spans="1:4" ht="33.75" customHeight="1">
      <c r="A13" s="5" t="s">
        <v>1939</v>
      </c>
      <c r="B13" s="5"/>
      <c r="C13" s="5" t="s">
        <v>1940</v>
      </c>
      <c r="D13" s="5"/>
    </row>
    <row r="14" spans="1:4" ht="33.75" customHeight="1">
      <c r="A14" s="5" t="s">
        <v>1941</v>
      </c>
      <c r="B14" s="5"/>
      <c r="C14" s="5" t="s">
        <v>1942</v>
      </c>
      <c r="D14" s="5"/>
    </row>
    <row r="15" spans="1:4" ht="33.75" customHeight="1">
      <c r="A15" s="5" t="s">
        <v>1943</v>
      </c>
      <c r="B15" s="5"/>
      <c r="C15" s="5"/>
      <c r="D15" s="5"/>
    </row>
    <row r="16" spans="1:4" ht="33.75" customHeight="1">
      <c r="A16" s="10"/>
      <c r="B16" s="10"/>
      <c r="C16" s="10"/>
      <c r="D16" s="10"/>
    </row>
    <row r="17" spans="1:4" ht="33.75" customHeight="1">
      <c r="A17" s="10"/>
      <c r="B17" s="10"/>
      <c r="C17" s="10"/>
      <c r="D17" s="10"/>
    </row>
    <row r="18" spans="1:4" ht="33.75" customHeight="1">
      <c r="A18" s="10"/>
      <c r="B18" s="10"/>
      <c r="C18" s="10"/>
      <c r="D18" s="10"/>
    </row>
    <row r="19" spans="1:4" ht="33.75" customHeight="1">
      <c r="A19" s="10"/>
      <c r="B19" s="10"/>
      <c r="C19" s="10"/>
      <c r="D19" s="10"/>
    </row>
    <row r="20" spans="1:4" ht="33.75" customHeight="1">
      <c r="A20" s="10"/>
      <c r="B20" s="10"/>
      <c r="C20" s="10"/>
      <c r="D20" s="10"/>
    </row>
    <row r="21" spans="1:4" ht="33.75" customHeight="1">
      <c r="A21" s="10"/>
      <c r="B21" s="10"/>
      <c r="C21" s="10"/>
      <c r="D21" s="10"/>
    </row>
    <row r="22" spans="1:4" ht="33.75" customHeight="1">
      <c r="A22" s="10"/>
      <c r="B22" s="10"/>
      <c r="C22" s="10"/>
      <c r="D22" s="10"/>
    </row>
    <row r="23" spans="1:4" ht="33.75" customHeight="1">
      <c r="A23" s="10"/>
      <c r="B23" s="10"/>
      <c r="C23" s="10"/>
      <c r="D23" s="10"/>
    </row>
    <row r="24" spans="1:4" ht="33.75" customHeight="1">
      <c r="A24" s="10"/>
      <c r="B24" s="10"/>
      <c r="C24" s="10"/>
      <c r="D24" s="10"/>
    </row>
    <row r="25" spans="1:4" ht="33.75" customHeight="1">
      <c r="A25" s="10"/>
      <c r="B25" s="10"/>
      <c r="C25" s="10"/>
      <c r="D25" s="10"/>
    </row>
    <row r="26" spans="1:4" ht="33.75" customHeight="1">
      <c r="A26" s="10"/>
      <c r="B26" s="10"/>
      <c r="C26" s="10"/>
      <c r="D26" s="10"/>
    </row>
    <row r="27" spans="1:4" ht="33.75" customHeight="1">
      <c r="A27" s="10"/>
      <c r="B27" s="10"/>
      <c r="C27" s="10"/>
      <c r="D27" s="10"/>
    </row>
    <row r="28" spans="1:4" ht="19.5" customHeight="1">
      <c r="A28" s="10"/>
      <c r="B28" s="10"/>
      <c r="C28" s="10"/>
      <c r="D28" s="10"/>
    </row>
    <row r="29" spans="1:4" ht="19.5" customHeight="1">
      <c r="A29" s="10"/>
      <c r="B29" s="10"/>
      <c r="C29" s="10"/>
      <c r="D29" s="10"/>
    </row>
    <row r="30" spans="1:4" ht="19.5" customHeight="1">
      <c r="A30" s="10"/>
      <c r="B30" s="10"/>
      <c r="C30" s="10"/>
      <c r="D30" s="10"/>
    </row>
    <row r="31" spans="1:4" ht="19.5" customHeight="1">
      <c r="A31" s="10"/>
      <c r="B31" s="10"/>
      <c r="C31" s="10"/>
      <c r="D31" s="10"/>
    </row>
    <row r="32" spans="1:4" ht="19.5" customHeight="1">
      <c r="A32" s="10"/>
      <c r="B32" s="10"/>
      <c r="C32" s="10"/>
      <c r="D32" s="10"/>
    </row>
    <row r="33" spans="1:4" ht="19.5" customHeight="1">
      <c r="A33" s="10"/>
      <c r="B33" s="10"/>
      <c r="C33" s="10"/>
      <c r="D33" s="10"/>
    </row>
    <row r="34" spans="1:4" ht="19.5" customHeight="1">
      <c r="A34" s="10"/>
      <c r="B34" s="10"/>
      <c r="C34" s="10"/>
      <c r="D34" s="10"/>
    </row>
    <row r="35" spans="1:4" ht="19.5" customHeight="1">
      <c r="A35" s="10"/>
      <c r="B35" s="10"/>
      <c r="C35" s="10"/>
      <c r="D35" s="10"/>
    </row>
    <row r="36" spans="1:4" ht="19.5" customHeight="1">
      <c r="A36" s="10"/>
      <c r="B36" s="10"/>
      <c r="C36" s="10"/>
      <c r="D36" s="10"/>
    </row>
    <row r="37" spans="1:4" ht="19.5" customHeight="1">
      <c r="A37" s="10"/>
      <c r="B37" s="10"/>
      <c r="C37" s="10"/>
      <c r="D37" s="10"/>
    </row>
    <row r="38" spans="1:4" ht="19.5" customHeight="1">
      <c r="A38" s="10"/>
      <c r="B38" s="10"/>
      <c r="C38" s="10"/>
      <c r="D38" s="10"/>
    </row>
    <row r="39" spans="1:4" ht="19.5" customHeight="1">
      <c r="A39" s="10"/>
      <c r="B39" s="10"/>
      <c r="C39" s="10"/>
      <c r="D39" s="10"/>
    </row>
    <row r="40" spans="1:4" ht="19.5" customHeight="1">
      <c r="A40" s="10"/>
      <c r="B40" s="10"/>
      <c r="C40" s="10"/>
      <c r="D40" s="10"/>
    </row>
    <row r="41" spans="1:4" ht="19.5" customHeight="1">
      <c r="A41" s="10"/>
      <c r="B41" s="10"/>
      <c r="C41" s="10"/>
      <c r="D41" s="1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3">
    <mergeCell ref="A1:D1"/>
    <mergeCell ref="A3:B3"/>
    <mergeCell ref="C3:D3"/>
  </mergeCells>
  <printOptions horizontalCentered="1"/>
  <pageMargins left="0.47" right="0.47" top="0.59" bottom="0.47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4" sqref="A4"/>
    </sheetView>
  </sheetViews>
  <sheetFormatPr defaultColWidth="9.00390625" defaultRowHeight="14.25"/>
  <cols>
    <col min="1" max="1" width="25.625" style="0" customWidth="1"/>
    <col min="2" max="2" width="7.50390625" style="0" customWidth="1"/>
    <col min="3" max="3" width="7.00390625" style="0" customWidth="1"/>
    <col min="4" max="4" width="7.125" style="0" customWidth="1"/>
    <col min="5" max="5" width="9.25390625" style="0" customWidth="1"/>
    <col min="6" max="6" width="6.875" style="0" bestFit="1" customWidth="1"/>
  </cols>
  <sheetData>
    <row r="1" spans="1:6" ht="29.25" customHeight="1">
      <c r="A1" s="1" t="s">
        <v>1944</v>
      </c>
      <c r="B1" s="2"/>
      <c r="C1" s="2"/>
      <c r="D1" s="2"/>
      <c r="E1" s="2"/>
      <c r="F1" s="2"/>
    </row>
    <row r="2" ht="23.25" customHeight="1">
      <c r="F2" s="3" t="s">
        <v>1</v>
      </c>
    </row>
    <row r="3" spans="1:6" ht="42" customHeight="1">
      <c r="A3" s="4" t="s">
        <v>1922</v>
      </c>
      <c r="B3" s="4" t="s">
        <v>33</v>
      </c>
      <c r="C3" s="4" t="s">
        <v>34</v>
      </c>
      <c r="D3" s="4" t="s">
        <v>1945</v>
      </c>
      <c r="E3" s="4" t="s">
        <v>36</v>
      </c>
      <c r="F3" s="4" t="s">
        <v>1923</v>
      </c>
    </row>
    <row r="4" spans="1:6" ht="45" customHeight="1">
      <c r="A4" s="4" t="s">
        <v>1924</v>
      </c>
      <c r="B4" s="9">
        <f>SUM(B5:B14)</f>
        <v>40240</v>
      </c>
      <c r="C4" s="9">
        <f>SUM(C5:C14)</f>
        <v>54300</v>
      </c>
      <c r="D4" s="9">
        <f>SUM(D5:D14)</f>
        <v>58220</v>
      </c>
      <c r="E4" s="9">
        <f>ROUND(D4/C4*100,1)</f>
        <v>107.2</v>
      </c>
      <c r="F4" s="9">
        <f>ROUND((D4-B4)/B4%,1)</f>
        <v>44.7</v>
      </c>
    </row>
    <row r="5" spans="1:6" ht="45" customHeight="1">
      <c r="A5" s="9" t="s">
        <v>42</v>
      </c>
      <c r="B5" s="9"/>
      <c r="C5" s="9"/>
      <c r="D5" s="9">
        <v>60</v>
      </c>
      <c r="E5" s="9"/>
      <c r="F5" s="9"/>
    </row>
    <row r="6" spans="1:6" ht="45" customHeight="1">
      <c r="A6" s="9" t="s">
        <v>43</v>
      </c>
      <c r="B6" s="9">
        <v>7573</v>
      </c>
      <c r="C6" s="9">
        <v>8483</v>
      </c>
      <c r="D6" s="9">
        <v>7848</v>
      </c>
      <c r="E6" s="9">
        <f>ROUND(D6/C6*100,1)</f>
        <v>92.5</v>
      </c>
      <c r="F6" s="9">
        <f aca="true" t="shared" si="0" ref="F6:F12">ROUND((D6-B6)/B6%,1)</f>
        <v>3.6</v>
      </c>
    </row>
    <row r="7" spans="1:6" ht="45" customHeight="1">
      <c r="A7" s="9" t="s">
        <v>46</v>
      </c>
      <c r="B7" s="9">
        <v>31151</v>
      </c>
      <c r="C7" s="9">
        <v>43932</v>
      </c>
      <c r="D7" s="9">
        <v>49433</v>
      </c>
      <c r="E7" s="9">
        <f>ROUND(D7/C7*100,1)</f>
        <v>112.5</v>
      </c>
      <c r="F7" s="9">
        <f t="shared" si="0"/>
        <v>58.7</v>
      </c>
    </row>
    <row r="8" spans="1:6" ht="45" customHeight="1">
      <c r="A8" s="9" t="s">
        <v>47</v>
      </c>
      <c r="B8" s="9"/>
      <c r="C8" s="9">
        <v>200</v>
      </c>
      <c r="D8" s="9"/>
      <c r="E8" s="9"/>
      <c r="F8" s="9"/>
    </row>
    <row r="9" spans="1:6" ht="45" customHeight="1">
      <c r="A9" s="9" t="s">
        <v>48</v>
      </c>
      <c r="B9" s="9"/>
      <c r="C9" s="9">
        <v>70</v>
      </c>
      <c r="D9" s="9"/>
      <c r="E9" s="9"/>
      <c r="F9" s="9"/>
    </row>
    <row r="10" spans="1:6" ht="45" customHeight="1">
      <c r="A10" s="9" t="s">
        <v>49</v>
      </c>
      <c r="B10" s="9">
        <v>210</v>
      </c>
      <c r="C10" s="9">
        <v>146</v>
      </c>
      <c r="D10" s="9">
        <v>159</v>
      </c>
      <c r="E10" s="9">
        <f>ROUND(D10/C10*100,1)</f>
        <v>108.9</v>
      </c>
      <c r="F10" s="9">
        <f t="shared" si="0"/>
        <v>-24.3</v>
      </c>
    </row>
    <row r="11" spans="1:6" ht="45" customHeight="1">
      <c r="A11" s="9" t="s">
        <v>50</v>
      </c>
      <c r="B11" s="9">
        <v>32</v>
      </c>
      <c r="C11" s="9">
        <v>32</v>
      </c>
      <c r="D11" s="9"/>
      <c r="E11" s="9"/>
      <c r="F11" s="9">
        <f t="shared" si="0"/>
        <v>-100</v>
      </c>
    </row>
    <row r="12" spans="1:6" ht="45" customHeight="1">
      <c r="A12" s="9" t="s">
        <v>56</v>
      </c>
      <c r="B12" s="9">
        <v>1274</v>
      </c>
      <c r="C12" s="9">
        <v>1437</v>
      </c>
      <c r="D12" s="9">
        <v>70</v>
      </c>
      <c r="E12" s="9"/>
      <c r="F12" s="9">
        <f t="shared" si="0"/>
        <v>-94.5</v>
      </c>
    </row>
    <row r="13" spans="1:6" ht="45" customHeight="1">
      <c r="A13" s="9" t="s">
        <v>57</v>
      </c>
      <c r="B13" s="9"/>
      <c r="C13" s="9"/>
      <c r="D13" s="9">
        <v>650</v>
      </c>
      <c r="E13" s="9"/>
      <c r="F13" s="9"/>
    </row>
    <row r="14" ht="28.5" customHeight="1"/>
  </sheetData>
  <sheetProtection/>
  <mergeCells count="1">
    <mergeCell ref="A1:F1"/>
  </mergeCells>
  <printOptions horizontalCentered="1"/>
  <pageMargins left="0.75" right="0.75" top="0.79" bottom="0.79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5"/>
  <sheetViews>
    <sheetView showZeros="0" workbookViewId="0" topLeftCell="A1">
      <selection activeCell="F13" sqref="F13"/>
    </sheetView>
  </sheetViews>
  <sheetFormatPr defaultColWidth="9.00390625" defaultRowHeight="14.25"/>
  <cols>
    <col min="1" max="1" width="39.50390625" style="10" customWidth="1"/>
    <col min="2" max="2" width="7.625" style="0" customWidth="1"/>
    <col min="3" max="3" width="7.25390625" style="0" customWidth="1"/>
    <col min="4" max="5" width="8.25390625" style="0" customWidth="1"/>
    <col min="6" max="6" width="8.00390625" style="0" customWidth="1"/>
  </cols>
  <sheetData>
    <row r="1" spans="1:6" ht="25.5">
      <c r="A1" s="1" t="s">
        <v>1946</v>
      </c>
      <c r="B1" s="2"/>
      <c r="C1" s="2"/>
      <c r="D1" s="2"/>
      <c r="E1" s="2"/>
      <c r="F1" s="2"/>
    </row>
    <row r="2" spans="3:6" ht="14.25">
      <c r="C2" s="3" t="s">
        <v>1</v>
      </c>
      <c r="D2" s="3"/>
      <c r="E2" s="3"/>
      <c r="F2" s="3"/>
    </row>
    <row r="3" spans="1:6" ht="42.75">
      <c r="A3" s="4" t="s">
        <v>1947</v>
      </c>
      <c r="B3" s="4" t="s">
        <v>1948</v>
      </c>
      <c r="C3" s="4" t="s">
        <v>95</v>
      </c>
      <c r="D3" s="4" t="s">
        <v>1945</v>
      </c>
      <c r="E3" s="4" t="s">
        <v>36</v>
      </c>
      <c r="F3" s="4" t="s">
        <v>1949</v>
      </c>
    </row>
    <row r="4" spans="1:6" ht="19.5" customHeight="1">
      <c r="A4" s="4" t="s">
        <v>1924</v>
      </c>
      <c r="B4" s="11">
        <f>SUM(B5,B9,B18,B53,B57,B61,B71,B68,B83)</f>
        <v>40240</v>
      </c>
      <c r="C4" s="11">
        <f>SUM(C5,C9,C18,C53,C57,C61,C71,C68,C83)</f>
        <v>54300</v>
      </c>
      <c r="D4" s="11">
        <f>SUM(D5,D9,D18,D53,D57,D61,D71,D68,D83)</f>
        <v>58220</v>
      </c>
      <c r="E4" s="11">
        <f>ROUND(D4/C4*100,1)</f>
        <v>107.2</v>
      </c>
      <c r="F4" s="11">
        <v>44.8</v>
      </c>
    </row>
    <row r="5" spans="1:6" ht="19.5" customHeight="1">
      <c r="A5" s="9" t="s">
        <v>42</v>
      </c>
      <c r="B5" s="11">
        <f>B6</f>
        <v>0</v>
      </c>
      <c r="C5" s="11">
        <f>C6</f>
        <v>0</v>
      </c>
      <c r="D5" s="11">
        <f>D6</f>
        <v>60</v>
      </c>
      <c r="E5" s="11"/>
      <c r="F5" s="11"/>
    </row>
    <row r="6" spans="1:6" ht="27.75">
      <c r="A6" s="9" t="s">
        <v>1950</v>
      </c>
      <c r="B6" s="11">
        <f>SUM(B7:B8)</f>
        <v>0</v>
      </c>
      <c r="C6" s="11">
        <f>SUM(C7:C8)</f>
        <v>0</v>
      </c>
      <c r="D6" s="11">
        <f>SUM(D7:D8)</f>
        <v>60</v>
      </c>
      <c r="E6" s="11"/>
      <c r="F6" s="11"/>
    </row>
    <row r="7" spans="1:6" ht="19.5" customHeight="1">
      <c r="A7" s="9" t="s">
        <v>1951</v>
      </c>
      <c r="B7" s="11"/>
      <c r="C7" s="11"/>
      <c r="D7" s="11">
        <v>60</v>
      </c>
      <c r="E7" s="11"/>
      <c r="F7" s="11"/>
    </row>
    <row r="8" spans="1:6" ht="19.5" customHeight="1">
      <c r="A8" s="9" t="s">
        <v>1952</v>
      </c>
      <c r="B8" s="11"/>
      <c r="C8" s="11"/>
      <c r="D8" s="11"/>
      <c r="E8" s="11"/>
      <c r="F8" s="11"/>
    </row>
    <row r="9" spans="1:6" ht="19.5" customHeight="1">
      <c r="A9" s="9" t="s">
        <v>43</v>
      </c>
      <c r="B9" s="11">
        <f>B10+B14</f>
        <v>7573</v>
      </c>
      <c r="C9" s="11">
        <f>C10+C14</f>
        <v>8483</v>
      </c>
      <c r="D9" s="11">
        <f>D10+D14</f>
        <v>7848</v>
      </c>
      <c r="E9" s="11">
        <f>ROUND(D9/C9*100,1)</f>
        <v>92.5</v>
      </c>
      <c r="F9" s="11">
        <v>3.6</v>
      </c>
    </row>
    <row r="10" spans="1:6" ht="28.5">
      <c r="A10" s="9" t="s">
        <v>1953</v>
      </c>
      <c r="B10" s="11">
        <f>SUM(B11:B13)</f>
        <v>7573</v>
      </c>
      <c r="C10" s="11">
        <f>SUM(C11:C13)</f>
        <v>8305</v>
      </c>
      <c r="D10" s="11">
        <f>SUM(D11:D13)</f>
        <v>7848</v>
      </c>
      <c r="E10" s="11">
        <f aca="true" t="shared" si="0" ref="E10:E65">ROUND(D10/C10*100,1)</f>
        <v>94.5</v>
      </c>
      <c r="F10" s="11"/>
    </row>
    <row r="11" spans="1:6" ht="19.5" customHeight="1">
      <c r="A11" s="9" t="s">
        <v>1954</v>
      </c>
      <c r="B11" s="11">
        <v>4931</v>
      </c>
      <c r="C11" s="11">
        <v>4931</v>
      </c>
      <c r="D11" s="11">
        <v>4864</v>
      </c>
      <c r="E11" s="11">
        <f t="shared" si="0"/>
        <v>98.6</v>
      </c>
      <c r="F11" s="11"/>
    </row>
    <row r="12" spans="1:6" ht="19.5" customHeight="1">
      <c r="A12" s="9" t="s">
        <v>1955</v>
      </c>
      <c r="B12" s="11">
        <v>2642</v>
      </c>
      <c r="C12" s="11">
        <v>3348</v>
      </c>
      <c r="D12" s="11">
        <v>2984</v>
      </c>
      <c r="E12" s="11">
        <f t="shared" si="0"/>
        <v>89.1</v>
      </c>
      <c r="F12" s="11"/>
    </row>
    <row r="13" spans="1:6" ht="19.5" customHeight="1">
      <c r="A13" s="9" t="s">
        <v>1956</v>
      </c>
      <c r="B13" s="11"/>
      <c r="C13" s="11">
        <v>26</v>
      </c>
      <c r="D13" s="11"/>
      <c r="E13" s="11">
        <f t="shared" si="0"/>
        <v>0</v>
      </c>
      <c r="F13" s="11"/>
    </row>
    <row r="14" spans="1:6" ht="28.5">
      <c r="A14" s="9" t="s">
        <v>1957</v>
      </c>
      <c r="B14" s="11">
        <f>SUM(B15:B17)</f>
        <v>0</v>
      </c>
      <c r="C14" s="11">
        <f>SUM(C15:C17)</f>
        <v>178</v>
      </c>
      <c r="D14" s="11">
        <f>SUM(D15:D17)</f>
        <v>0</v>
      </c>
      <c r="E14" s="11">
        <f t="shared" si="0"/>
        <v>0</v>
      </c>
      <c r="F14" s="11"/>
    </row>
    <row r="15" spans="1:6" ht="19.5" customHeight="1">
      <c r="A15" s="9" t="s">
        <v>1954</v>
      </c>
      <c r="B15" s="11"/>
      <c r="C15" s="11"/>
      <c r="D15" s="11"/>
      <c r="E15" s="11"/>
      <c r="F15" s="11"/>
    </row>
    <row r="16" spans="1:6" ht="19.5" customHeight="1">
      <c r="A16" s="9" t="s">
        <v>1955</v>
      </c>
      <c r="B16" s="11"/>
      <c r="C16" s="11">
        <v>178</v>
      </c>
      <c r="D16" s="11"/>
      <c r="E16" s="11">
        <f t="shared" si="0"/>
        <v>0</v>
      </c>
      <c r="F16" s="11"/>
    </row>
    <row r="17" spans="1:6" ht="19.5" customHeight="1">
      <c r="A17" s="9" t="s">
        <v>1958</v>
      </c>
      <c r="B17" s="11"/>
      <c r="C17" s="11"/>
      <c r="D17" s="11"/>
      <c r="E17" s="11"/>
      <c r="F17" s="11"/>
    </row>
    <row r="18" spans="1:6" ht="19.5" customHeight="1">
      <c r="A18" s="9" t="s">
        <v>46</v>
      </c>
      <c r="B18" s="11">
        <f>SUM(B19,B31,B35,B39,B40,B45,B50)</f>
        <v>31151</v>
      </c>
      <c r="C18" s="11">
        <f>SUM(C19,C31,C35,C39,C40,C45,C50)</f>
        <v>43932</v>
      </c>
      <c r="D18" s="11">
        <f>SUM(D19,D31,D35,D39,D40,D45,D50)</f>
        <v>49433</v>
      </c>
      <c r="E18" s="11">
        <f t="shared" si="0"/>
        <v>112.5</v>
      </c>
      <c r="F18" s="11">
        <v>60.9</v>
      </c>
    </row>
    <row r="19" spans="1:6" ht="28.5">
      <c r="A19" s="9" t="s">
        <v>1959</v>
      </c>
      <c r="B19" s="11">
        <f>SUM(B20:B30)</f>
        <v>27534</v>
      </c>
      <c r="C19" s="11">
        <f>SUM(C20:C30)</f>
        <v>41863</v>
      </c>
      <c r="D19" s="11">
        <f>SUM(D20:D30)</f>
        <v>46659</v>
      </c>
      <c r="E19" s="11">
        <f t="shared" si="0"/>
        <v>111.5</v>
      </c>
      <c r="F19" s="11"/>
    </row>
    <row r="20" spans="1:6" ht="19.5" customHeight="1">
      <c r="A20" s="9" t="s">
        <v>1960</v>
      </c>
      <c r="B20" s="11">
        <v>12469</v>
      </c>
      <c r="C20" s="11">
        <v>13640</v>
      </c>
      <c r="D20" s="11">
        <v>14660</v>
      </c>
      <c r="E20" s="11">
        <f t="shared" si="0"/>
        <v>107.5</v>
      </c>
      <c r="F20" s="11"/>
    </row>
    <row r="21" spans="1:6" ht="19.5" customHeight="1">
      <c r="A21" s="9" t="s">
        <v>1961</v>
      </c>
      <c r="B21" s="11">
        <v>6000</v>
      </c>
      <c r="C21" s="11">
        <v>904</v>
      </c>
      <c r="D21" s="11">
        <v>10325</v>
      </c>
      <c r="E21" s="11">
        <f t="shared" si="0"/>
        <v>1142.1</v>
      </c>
      <c r="F21" s="11"/>
    </row>
    <row r="22" spans="1:6" ht="19.5" customHeight="1">
      <c r="A22" s="9" t="s">
        <v>1962</v>
      </c>
      <c r="B22" s="11"/>
      <c r="C22" s="11">
        <v>8021</v>
      </c>
      <c r="D22" s="11">
        <v>875</v>
      </c>
      <c r="E22" s="11"/>
      <c r="F22" s="11"/>
    </row>
    <row r="23" spans="1:6" ht="19.5" customHeight="1">
      <c r="A23" s="9" t="s">
        <v>1963</v>
      </c>
      <c r="B23" s="11"/>
      <c r="C23" s="11"/>
      <c r="D23" s="11">
        <v>6270</v>
      </c>
      <c r="E23" s="11"/>
      <c r="F23" s="11"/>
    </row>
    <row r="24" spans="1:6" ht="19.5" customHeight="1">
      <c r="A24" s="9" t="s">
        <v>1964</v>
      </c>
      <c r="B24" s="11">
        <v>1500</v>
      </c>
      <c r="C24" s="11">
        <v>1568</v>
      </c>
      <c r="D24" s="11">
        <v>3000</v>
      </c>
      <c r="E24" s="11">
        <f t="shared" si="0"/>
        <v>191.3</v>
      </c>
      <c r="F24" s="11"/>
    </row>
    <row r="25" spans="1:6" ht="19.5" customHeight="1">
      <c r="A25" s="9" t="s">
        <v>1965</v>
      </c>
      <c r="B25" s="11">
        <v>1800</v>
      </c>
      <c r="C25" s="11">
        <v>9723</v>
      </c>
      <c r="D25" s="11">
        <v>5214</v>
      </c>
      <c r="E25" s="11">
        <f t="shared" si="0"/>
        <v>53.6</v>
      </c>
      <c r="F25" s="11"/>
    </row>
    <row r="26" spans="1:6" ht="19.5" customHeight="1">
      <c r="A26" s="9" t="s">
        <v>1966</v>
      </c>
      <c r="B26" s="11">
        <v>1480</v>
      </c>
      <c r="C26" s="11">
        <v>1042</v>
      </c>
      <c r="D26" s="11">
        <v>1085</v>
      </c>
      <c r="E26" s="11">
        <f t="shared" si="0"/>
        <v>104.1</v>
      </c>
      <c r="F26" s="11"/>
    </row>
    <row r="27" spans="1:6" ht="19.5" customHeight="1">
      <c r="A27" s="9" t="s">
        <v>1967</v>
      </c>
      <c r="B27" s="11">
        <v>500</v>
      </c>
      <c r="C27" s="11"/>
      <c r="D27" s="11"/>
      <c r="E27" s="11"/>
      <c r="F27" s="11"/>
    </row>
    <row r="28" spans="1:6" ht="19.5" customHeight="1">
      <c r="A28" s="9" t="s">
        <v>1968</v>
      </c>
      <c r="B28" s="11"/>
      <c r="C28" s="11"/>
      <c r="D28" s="11"/>
      <c r="E28" s="11"/>
      <c r="F28" s="11"/>
    </row>
    <row r="29" spans="1:6" ht="19.5" customHeight="1">
      <c r="A29" s="9" t="s">
        <v>1969</v>
      </c>
      <c r="B29" s="11">
        <v>105</v>
      </c>
      <c r="C29" s="11">
        <v>106</v>
      </c>
      <c r="D29" s="11"/>
      <c r="E29" s="11"/>
      <c r="F29" s="11"/>
    </row>
    <row r="30" spans="1:6" ht="14.25">
      <c r="A30" s="9" t="s">
        <v>1970</v>
      </c>
      <c r="B30" s="11">
        <v>3680</v>
      </c>
      <c r="C30" s="11">
        <v>6859</v>
      </c>
      <c r="D30" s="11">
        <v>5230</v>
      </c>
      <c r="E30" s="11">
        <f t="shared" si="0"/>
        <v>76.3</v>
      </c>
      <c r="F30" s="11"/>
    </row>
    <row r="31" spans="1:6" ht="28.5">
      <c r="A31" s="9" t="s">
        <v>1971</v>
      </c>
      <c r="B31" s="11">
        <f>SUM(B32:B34)</f>
        <v>400</v>
      </c>
      <c r="C31" s="11">
        <f>SUM(C32:C34)</f>
        <v>330</v>
      </c>
      <c r="D31" s="11">
        <f>SUM(D32:D34)</f>
        <v>93</v>
      </c>
      <c r="E31" s="11">
        <f t="shared" si="0"/>
        <v>28.2</v>
      </c>
      <c r="F31" s="11"/>
    </row>
    <row r="32" spans="1:6" ht="19.5" customHeight="1">
      <c r="A32" s="9" t="s">
        <v>1972</v>
      </c>
      <c r="B32" s="11">
        <v>400</v>
      </c>
      <c r="C32" s="11">
        <v>330</v>
      </c>
      <c r="D32" s="11">
        <v>93</v>
      </c>
      <c r="E32" s="11">
        <f t="shared" si="0"/>
        <v>28.2</v>
      </c>
      <c r="F32" s="11"/>
    </row>
    <row r="33" spans="1:6" ht="19.5" customHeight="1">
      <c r="A33" s="9" t="s">
        <v>1973</v>
      </c>
      <c r="B33" s="11"/>
      <c r="C33" s="11"/>
      <c r="D33" s="11"/>
      <c r="E33" s="11"/>
      <c r="F33" s="11"/>
    </row>
    <row r="34" spans="1:6" ht="19.5" customHeight="1">
      <c r="A34" s="9" t="s">
        <v>1974</v>
      </c>
      <c r="B34" s="11"/>
      <c r="C34" s="11"/>
      <c r="D34" s="11"/>
      <c r="E34" s="11"/>
      <c r="F34" s="11"/>
    </row>
    <row r="35" spans="1:6" ht="28.5">
      <c r="A35" s="9" t="s">
        <v>1975</v>
      </c>
      <c r="B35" s="11">
        <f>SUM(B36:B38)</f>
        <v>678</v>
      </c>
      <c r="C35" s="11">
        <f>SUM(C36:C38)</f>
        <v>143</v>
      </c>
      <c r="D35" s="11">
        <f>SUM(D36:D38)</f>
        <v>1121</v>
      </c>
      <c r="E35" s="11">
        <f t="shared" si="0"/>
        <v>783.9</v>
      </c>
      <c r="F35" s="11"/>
    </row>
    <row r="36" spans="1:6" ht="19.5" customHeight="1">
      <c r="A36" s="9" t="s">
        <v>1960</v>
      </c>
      <c r="B36" s="11">
        <v>678</v>
      </c>
      <c r="C36" s="11">
        <v>143</v>
      </c>
      <c r="D36" s="11">
        <v>1121</v>
      </c>
      <c r="E36" s="11">
        <f t="shared" si="0"/>
        <v>783.9</v>
      </c>
      <c r="F36" s="11"/>
    </row>
    <row r="37" spans="1:6" ht="19.5" customHeight="1">
      <c r="A37" s="9" t="s">
        <v>1961</v>
      </c>
      <c r="B37" s="11"/>
      <c r="C37" s="11"/>
      <c r="D37" s="11"/>
      <c r="E37" s="11"/>
      <c r="F37" s="11"/>
    </row>
    <row r="38" spans="1:6" ht="19.5" customHeight="1">
      <c r="A38" s="9" t="s">
        <v>1976</v>
      </c>
      <c r="B38" s="11"/>
      <c r="C38" s="11"/>
      <c r="D38" s="11"/>
      <c r="E38" s="11"/>
      <c r="F38" s="11"/>
    </row>
    <row r="39" spans="1:6" ht="28.5">
      <c r="A39" s="9" t="s">
        <v>1977</v>
      </c>
      <c r="B39" s="11">
        <v>913</v>
      </c>
      <c r="C39" s="11">
        <v>40</v>
      </c>
      <c r="D39" s="11">
        <v>624</v>
      </c>
      <c r="E39" s="11">
        <f t="shared" si="0"/>
        <v>1560</v>
      </c>
      <c r="F39" s="11"/>
    </row>
    <row r="40" spans="1:6" ht="28.5">
      <c r="A40" s="9" t="s">
        <v>1978</v>
      </c>
      <c r="B40" s="11">
        <f>SUM(B41:B44)</f>
        <v>718</v>
      </c>
      <c r="C40" s="11">
        <f>SUM(C41:C44)</f>
        <v>791</v>
      </c>
      <c r="D40" s="11">
        <f>SUM(D41:D44)</f>
        <v>0</v>
      </c>
      <c r="E40" s="11">
        <f t="shared" si="0"/>
        <v>0</v>
      </c>
      <c r="F40" s="11"/>
    </row>
    <row r="41" spans="1:6" ht="19.5" customHeight="1">
      <c r="A41" s="9" t="s">
        <v>1979</v>
      </c>
      <c r="B41" s="11"/>
      <c r="C41" s="11"/>
      <c r="D41" s="11"/>
      <c r="E41" s="11"/>
      <c r="F41" s="11"/>
    </row>
    <row r="42" spans="1:6" ht="19.5" customHeight="1">
      <c r="A42" s="9" t="s">
        <v>1980</v>
      </c>
      <c r="B42" s="11">
        <v>451</v>
      </c>
      <c r="C42" s="11">
        <v>524</v>
      </c>
      <c r="D42" s="11"/>
      <c r="E42" s="11">
        <f t="shared" si="0"/>
        <v>0</v>
      </c>
      <c r="F42" s="11"/>
    </row>
    <row r="43" spans="1:6" ht="19.5" customHeight="1">
      <c r="A43" s="9" t="s">
        <v>1981</v>
      </c>
      <c r="B43" s="11">
        <v>267</v>
      </c>
      <c r="C43" s="11">
        <v>267</v>
      </c>
      <c r="D43" s="11"/>
      <c r="E43" s="11">
        <f t="shared" si="0"/>
        <v>0</v>
      </c>
      <c r="F43" s="11"/>
    </row>
    <row r="44" spans="1:6" ht="19.5" customHeight="1">
      <c r="A44" s="9" t="s">
        <v>1982</v>
      </c>
      <c r="B44" s="11"/>
      <c r="C44" s="11"/>
      <c r="D44" s="11"/>
      <c r="E44" s="11"/>
      <c r="F44" s="11"/>
    </row>
    <row r="45" spans="1:6" ht="28.5">
      <c r="A45" s="9" t="s">
        <v>1983</v>
      </c>
      <c r="B45" s="11">
        <f>SUM(B46:B49)</f>
        <v>800</v>
      </c>
      <c r="C45" s="11">
        <f>SUM(C46:C49)</f>
        <v>683</v>
      </c>
      <c r="D45" s="11">
        <f>SUM(D46:D49)</f>
        <v>800</v>
      </c>
      <c r="E45" s="11">
        <f t="shared" si="0"/>
        <v>117.1</v>
      </c>
      <c r="F45" s="11"/>
    </row>
    <row r="46" spans="1:6" ht="19.5" customHeight="1">
      <c r="A46" s="9" t="s">
        <v>1972</v>
      </c>
      <c r="B46" s="11">
        <v>76</v>
      </c>
      <c r="C46" s="11"/>
      <c r="D46" s="11"/>
      <c r="E46" s="11"/>
      <c r="F46" s="11"/>
    </row>
    <row r="47" spans="1:6" ht="19.5" customHeight="1">
      <c r="A47" s="9" t="s">
        <v>1973</v>
      </c>
      <c r="B47" s="11">
        <v>684</v>
      </c>
      <c r="C47" s="11">
        <v>683</v>
      </c>
      <c r="D47" s="11">
        <v>800</v>
      </c>
      <c r="E47" s="11">
        <f t="shared" si="0"/>
        <v>117.1</v>
      </c>
      <c r="F47" s="11"/>
    </row>
    <row r="48" spans="1:6" ht="19.5" customHeight="1">
      <c r="A48" s="9" t="s">
        <v>1984</v>
      </c>
      <c r="B48" s="11"/>
      <c r="C48" s="11"/>
      <c r="D48" s="11"/>
      <c r="E48" s="11"/>
      <c r="F48" s="11"/>
    </row>
    <row r="49" spans="1:6" ht="19.5" customHeight="1">
      <c r="A49" s="9" t="s">
        <v>1985</v>
      </c>
      <c r="B49" s="11">
        <v>40</v>
      </c>
      <c r="C49" s="11"/>
      <c r="D49" s="11"/>
      <c r="E49" s="11"/>
      <c r="F49" s="11"/>
    </row>
    <row r="50" spans="1:6" ht="28.5">
      <c r="A50" s="9" t="s">
        <v>1986</v>
      </c>
      <c r="B50" s="11">
        <f>SUM(B51:B52)</f>
        <v>108</v>
      </c>
      <c r="C50" s="11">
        <f>SUM(C51:C52)</f>
        <v>82</v>
      </c>
      <c r="D50" s="11">
        <f>SUM(D51:D52)</f>
        <v>136</v>
      </c>
      <c r="E50" s="11">
        <f>ROUND(D50/C50*100,1)</f>
        <v>165.9</v>
      </c>
      <c r="F50" s="11"/>
    </row>
    <row r="51" spans="1:6" ht="19.5" customHeight="1">
      <c r="A51" s="9" t="s">
        <v>1987</v>
      </c>
      <c r="B51" s="11"/>
      <c r="C51" s="11"/>
      <c r="D51" s="11"/>
      <c r="E51" s="11"/>
      <c r="F51" s="11"/>
    </row>
    <row r="52" spans="1:6" ht="19.5" customHeight="1">
      <c r="A52" s="9" t="s">
        <v>1988</v>
      </c>
      <c r="B52" s="11">
        <v>108</v>
      </c>
      <c r="C52" s="11">
        <v>82</v>
      </c>
      <c r="D52" s="11">
        <v>136</v>
      </c>
      <c r="E52" s="11">
        <f>ROUND(D52/C52*100,1)</f>
        <v>165.9</v>
      </c>
      <c r="F52" s="11"/>
    </row>
    <row r="53" spans="1:6" ht="19.5" customHeight="1">
      <c r="A53" s="9" t="s">
        <v>47</v>
      </c>
      <c r="B53" s="11">
        <f>SUM(B54)</f>
        <v>0</v>
      </c>
      <c r="C53" s="11">
        <f>SUM(C54)</f>
        <v>200</v>
      </c>
      <c r="D53" s="11">
        <f>SUM(D54)</f>
        <v>0</v>
      </c>
      <c r="E53" s="11">
        <f t="shared" si="0"/>
        <v>0</v>
      </c>
      <c r="F53" s="11"/>
    </row>
    <row r="54" spans="1:6" ht="28.5">
      <c r="A54" s="9" t="s">
        <v>1953</v>
      </c>
      <c r="B54" s="11">
        <f>SUM(B55:B56)</f>
        <v>0</v>
      </c>
      <c r="C54" s="11">
        <f>SUM(C55:C56)</f>
        <v>200</v>
      </c>
      <c r="D54" s="11">
        <f>SUM(D55:D56)</f>
        <v>0</v>
      </c>
      <c r="E54" s="11">
        <f t="shared" si="0"/>
        <v>0</v>
      </c>
      <c r="F54" s="11"/>
    </row>
    <row r="55" spans="1:6" ht="19.5" customHeight="1">
      <c r="A55" s="9" t="s">
        <v>1955</v>
      </c>
      <c r="B55" s="11"/>
      <c r="C55" s="11">
        <v>200</v>
      </c>
      <c r="D55" s="11"/>
      <c r="E55" s="11">
        <f t="shared" si="0"/>
        <v>0</v>
      </c>
      <c r="F55" s="11"/>
    </row>
    <row r="56" spans="1:6" ht="19.5" customHeight="1">
      <c r="A56" s="9" t="s">
        <v>1989</v>
      </c>
      <c r="B56" s="11"/>
      <c r="C56" s="11"/>
      <c r="D56" s="11"/>
      <c r="E56" s="11"/>
      <c r="F56" s="11"/>
    </row>
    <row r="57" spans="1:6" ht="19.5" customHeight="1">
      <c r="A57" s="9" t="s">
        <v>48</v>
      </c>
      <c r="B57" s="11">
        <f>SUM(B58)</f>
        <v>0</v>
      </c>
      <c r="C57" s="11">
        <f>SUM(C58)</f>
        <v>70</v>
      </c>
      <c r="D57" s="11">
        <f>SUM(D58)</f>
        <v>0</v>
      </c>
      <c r="E57" s="11">
        <f>ROUND(D57/C57*100,1)</f>
        <v>0</v>
      </c>
      <c r="F57" s="11"/>
    </row>
    <row r="58" spans="1:6" ht="28.5">
      <c r="A58" s="9" t="s">
        <v>1990</v>
      </c>
      <c r="B58" s="11">
        <f>SUM(B59:B60)</f>
        <v>0</v>
      </c>
      <c r="C58" s="11">
        <f>SUM(C59:C60)</f>
        <v>70</v>
      </c>
      <c r="D58" s="11">
        <f>SUM(D59:D60)</f>
        <v>0</v>
      </c>
      <c r="E58" s="11">
        <f>ROUND(D58/C58*100,1)</f>
        <v>0</v>
      </c>
      <c r="F58" s="11"/>
    </row>
    <row r="59" spans="1:6" ht="19.5" customHeight="1">
      <c r="A59" s="9" t="s">
        <v>1991</v>
      </c>
      <c r="B59" s="11"/>
      <c r="C59" s="11"/>
      <c r="D59" s="11"/>
      <c r="E59" s="11"/>
      <c r="F59" s="11"/>
    </row>
    <row r="60" spans="1:6" ht="19.5" customHeight="1">
      <c r="A60" s="9" t="s">
        <v>1992</v>
      </c>
      <c r="B60" s="11"/>
      <c r="C60" s="11">
        <v>70</v>
      </c>
      <c r="D60" s="11"/>
      <c r="E60" s="11"/>
      <c r="F60" s="11"/>
    </row>
    <row r="61" spans="1:6" ht="19.5" customHeight="1">
      <c r="A61" s="9" t="s">
        <v>49</v>
      </c>
      <c r="B61" s="11">
        <f>SUM(B62,B65)</f>
        <v>210</v>
      </c>
      <c r="C61" s="11">
        <f>SUM(C62,C65)</f>
        <v>146</v>
      </c>
      <c r="D61" s="11">
        <f>SUM(D62,D65)</f>
        <v>159</v>
      </c>
      <c r="E61" s="11">
        <f t="shared" si="0"/>
        <v>108.9</v>
      </c>
      <c r="F61" s="11">
        <v>-24.3</v>
      </c>
    </row>
    <row r="62" spans="1:6" ht="28.5">
      <c r="A62" s="9" t="s">
        <v>1993</v>
      </c>
      <c r="B62" s="11">
        <f>SUM(B63:B64)</f>
        <v>13</v>
      </c>
      <c r="C62" s="11">
        <f>SUM(C63:C64)</f>
        <v>2</v>
      </c>
      <c r="D62" s="11">
        <f>SUM(D63:D64)</f>
        <v>2</v>
      </c>
      <c r="E62" s="11">
        <f t="shared" si="0"/>
        <v>100</v>
      </c>
      <c r="F62" s="11"/>
    </row>
    <row r="63" spans="1:6" ht="19.5" customHeight="1">
      <c r="A63" s="9" t="s">
        <v>1994</v>
      </c>
      <c r="B63" s="11"/>
      <c r="C63" s="11"/>
      <c r="D63" s="11"/>
      <c r="E63" s="11"/>
      <c r="F63" s="11"/>
    </row>
    <row r="64" spans="1:6" ht="19.5" customHeight="1">
      <c r="A64" s="9" t="s">
        <v>1995</v>
      </c>
      <c r="B64" s="11">
        <v>13</v>
      </c>
      <c r="C64" s="11">
        <v>2</v>
      </c>
      <c r="D64" s="11">
        <v>2</v>
      </c>
      <c r="E64" s="11">
        <f t="shared" si="0"/>
        <v>100</v>
      </c>
      <c r="F64" s="11"/>
    </row>
    <row r="65" spans="1:6" ht="28.5">
      <c r="A65" s="9" t="s">
        <v>1996</v>
      </c>
      <c r="B65" s="11">
        <f>SUM(B66:B67)</f>
        <v>197</v>
      </c>
      <c r="C65" s="11">
        <f>SUM(C66:C67)</f>
        <v>144</v>
      </c>
      <c r="D65" s="11">
        <f>SUM(D66:D67)</f>
        <v>157</v>
      </c>
      <c r="E65" s="11">
        <f t="shared" si="0"/>
        <v>109</v>
      </c>
      <c r="F65" s="11"/>
    </row>
    <row r="66" spans="1:6" ht="19.5" customHeight="1">
      <c r="A66" s="9" t="s">
        <v>1997</v>
      </c>
      <c r="B66" s="11"/>
      <c r="C66" s="11"/>
      <c r="D66" s="11"/>
      <c r="E66" s="11"/>
      <c r="F66" s="11"/>
    </row>
    <row r="67" spans="1:6" ht="19.5" customHeight="1">
      <c r="A67" s="9" t="s">
        <v>1998</v>
      </c>
      <c r="B67" s="11">
        <v>197</v>
      </c>
      <c r="C67" s="11">
        <v>144</v>
      </c>
      <c r="D67" s="11">
        <v>157</v>
      </c>
      <c r="E67" s="11">
        <f aca="true" t="shared" si="1" ref="E67:E78">ROUND(D67/C67*100,1)</f>
        <v>109</v>
      </c>
      <c r="F67" s="11"/>
    </row>
    <row r="68" spans="1:6" ht="19.5" customHeight="1">
      <c r="A68" s="9" t="s">
        <v>50</v>
      </c>
      <c r="B68" s="11">
        <f aca="true" t="shared" si="2" ref="B68:D69">B69</f>
        <v>32</v>
      </c>
      <c r="C68" s="11">
        <f t="shared" si="2"/>
        <v>32</v>
      </c>
      <c r="D68" s="11">
        <f t="shared" si="2"/>
        <v>0</v>
      </c>
      <c r="E68" s="11">
        <f t="shared" si="1"/>
        <v>0</v>
      </c>
      <c r="F68" s="11">
        <v>-100</v>
      </c>
    </row>
    <row r="69" spans="1:6" ht="19.5" customHeight="1">
      <c r="A69" s="9" t="s">
        <v>1999</v>
      </c>
      <c r="B69" s="11">
        <f t="shared" si="2"/>
        <v>32</v>
      </c>
      <c r="C69" s="11">
        <f t="shared" si="2"/>
        <v>32</v>
      </c>
      <c r="D69" s="11">
        <f t="shared" si="2"/>
        <v>0</v>
      </c>
      <c r="E69" s="11">
        <f t="shared" si="1"/>
        <v>0</v>
      </c>
      <c r="F69" s="11"/>
    </row>
    <row r="70" spans="1:6" ht="19.5" customHeight="1">
      <c r="A70" s="9" t="s">
        <v>2000</v>
      </c>
      <c r="B70" s="11">
        <v>32</v>
      </c>
      <c r="C70" s="11">
        <v>32</v>
      </c>
      <c r="D70" s="11"/>
      <c r="E70" s="11">
        <f t="shared" si="1"/>
        <v>0</v>
      </c>
      <c r="F70" s="11"/>
    </row>
    <row r="71" spans="1:6" ht="19.5" customHeight="1">
      <c r="A71" s="9" t="s">
        <v>56</v>
      </c>
      <c r="B71" s="11">
        <f>SUM(B72:B73)</f>
        <v>1274</v>
      </c>
      <c r="C71" s="11">
        <f>SUM(C72:C73)</f>
        <v>1437</v>
      </c>
      <c r="D71" s="11">
        <f>SUM(D72:D73)</f>
        <v>70</v>
      </c>
      <c r="E71" s="11">
        <f t="shared" si="1"/>
        <v>4.9</v>
      </c>
      <c r="F71" s="11">
        <v>-94.5</v>
      </c>
    </row>
    <row r="72" spans="1:6" ht="19.5" customHeight="1">
      <c r="A72" s="9" t="s">
        <v>2001</v>
      </c>
      <c r="B72" s="11">
        <v>272</v>
      </c>
      <c r="C72" s="11"/>
      <c r="D72" s="11"/>
      <c r="E72" s="11"/>
      <c r="F72" s="11"/>
    </row>
    <row r="73" spans="1:6" ht="28.5">
      <c r="A73" s="9" t="s">
        <v>2002</v>
      </c>
      <c r="B73" s="11">
        <f>SUM(B74:B82)</f>
        <v>1002</v>
      </c>
      <c r="C73" s="11">
        <f>SUM(C74:C82)</f>
        <v>1437</v>
      </c>
      <c r="D73" s="11">
        <f>SUM(D74:D82)</f>
        <v>70</v>
      </c>
      <c r="E73" s="11">
        <f t="shared" si="1"/>
        <v>4.9</v>
      </c>
      <c r="F73" s="11"/>
    </row>
    <row r="74" spans="1:6" ht="19.5" customHeight="1">
      <c r="A74" s="9" t="s">
        <v>2003</v>
      </c>
      <c r="B74" s="11">
        <v>842</v>
      </c>
      <c r="C74" s="11">
        <v>893</v>
      </c>
      <c r="D74" s="11">
        <v>18</v>
      </c>
      <c r="E74" s="11">
        <f t="shared" si="1"/>
        <v>2</v>
      </c>
      <c r="F74" s="11"/>
    </row>
    <row r="75" spans="1:6" ht="19.5" customHeight="1">
      <c r="A75" s="9" t="s">
        <v>2004</v>
      </c>
      <c r="B75" s="11">
        <v>155</v>
      </c>
      <c r="C75" s="11">
        <v>220</v>
      </c>
      <c r="D75" s="11"/>
      <c r="E75" s="11">
        <f t="shared" si="1"/>
        <v>0</v>
      </c>
      <c r="F75" s="11"/>
    </row>
    <row r="76" spans="1:6" ht="19.5" customHeight="1">
      <c r="A76" s="9" t="s">
        <v>2005</v>
      </c>
      <c r="B76" s="11">
        <v>5</v>
      </c>
      <c r="C76" s="11">
        <v>74</v>
      </c>
      <c r="D76" s="11">
        <v>52</v>
      </c>
      <c r="E76" s="11">
        <f t="shared" si="1"/>
        <v>70.3</v>
      </c>
      <c r="F76" s="11"/>
    </row>
    <row r="77" spans="1:6" ht="19.5" customHeight="1">
      <c r="A77" s="9" t="s">
        <v>2006</v>
      </c>
      <c r="B77" s="11"/>
      <c r="C77" s="11">
        <v>122</v>
      </c>
      <c r="D77" s="11"/>
      <c r="E77" s="11">
        <f t="shared" si="1"/>
        <v>0</v>
      </c>
      <c r="F77" s="11"/>
    </row>
    <row r="78" spans="1:6" ht="19.5" customHeight="1">
      <c r="A78" s="9" t="s">
        <v>2007</v>
      </c>
      <c r="B78" s="11"/>
      <c r="C78" s="11">
        <v>30</v>
      </c>
      <c r="D78" s="11"/>
      <c r="E78" s="11">
        <f t="shared" si="1"/>
        <v>0</v>
      </c>
      <c r="F78" s="11"/>
    </row>
    <row r="79" spans="1:6" ht="19.5" customHeight="1">
      <c r="A79" s="9" t="s">
        <v>2008</v>
      </c>
      <c r="B79" s="11"/>
      <c r="C79" s="11"/>
      <c r="D79" s="11"/>
      <c r="E79" s="11"/>
      <c r="F79" s="11"/>
    </row>
    <row r="80" spans="1:6" ht="19.5" customHeight="1">
      <c r="A80" s="9" t="s">
        <v>2009</v>
      </c>
      <c r="B80" s="11"/>
      <c r="C80" s="11">
        <v>98</v>
      </c>
      <c r="D80" s="11"/>
      <c r="E80" s="11">
        <f>ROUND(D80/C80*100,1)</f>
        <v>0</v>
      </c>
      <c r="F80" s="11"/>
    </row>
    <row r="81" spans="1:6" ht="19.5" customHeight="1">
      <c r="A81" s="9" t="s">
        <v>2010</v>
      </c>
      <c r="B81" s="11"/>
      <c r="C81" s="11"/>
      <c r="D81" s="11"/>
      <c r="E81" s="11"/>
      <c r="F81" s="11"/>
    </row>
    <row r="82" spans="1:6" ht="19.5" customHeight="1">
      <c r="A82" s="9" t="s">
        <v>2011</v>
      </c>
      <c r="B82" s="11"/>
      <c r="C82" s="11"/>
      <c r="D82" s="11"/>
      <c r="E82" s="11"/>
      <c r="F82" s="11"/>
    </row>
    <row r="83" spans="1:6" ht="14.25">
      <c r="A83" s="9" t="s">
        <v>57</v>
      </c>
      <c r="B83" s="11">
        <f aca="true" t="shared" si="3" ref="B83:D84">SUM(B84)</f>
        <v>0</v>
      </c>
      <c r="C83" s="11">
        <f t="shared" si="3"/>
        <v>0</v>
      </c>
      <c r="D83" s="11">
        <f t="shared" si="3"/>
        <v>650</v>
      </c>
      <c r="E83" s="11"/>
      <c r="F83" s="11"/>
    </row>
    <row r="84" spans="1:6" ht="14.25">
      <c r="A84" s="9" t="s">
        <v>2012</v>
      </c>
      <c r="B84" s="11">
        <f t="shared" si="3"/>
        <v>0</v>
      </c>
      <c r="C84" s="11">
        <f t="shared" si="3"/>
        <v>0</v>
      </c>
      <c r="D84" s="11">
        <f t="shared" si="3"/>
        <v>650</v>
      </c>
      <c r="E84" s="11"/>
      <c r="F84" s="11"/>
    </row>
    <row r="85" spans="1:6" ht="14.25">
      <c r="A85" s="9" t="s">
        <v>2013</v>
      </c>
      <c r="B85" s="11"/>
      <c r="C85" s="11"/>
      <c r="D85" s="11">
        <v>650</v>
      </c>
      <c r="E85" s="11"/>
      <c r="F85" s="11"/>
    </row>
  </sheetData>
  <sheetProtection/>
  <mergeCells count="2">
    <mergeCell ref="A1:F1"/>
    <mergeCell ref="C2:F2"/>
  </mergeCells>
  <printOptions horizontalCentered="1"/>
  <pageMargins left="0.75" right="0.75" top="0.79" bottom="0.79" header="0.51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4" sqref="A4"/>
    </sheetView>
  </sheetViews>
  <sheetFormatPr defaultColWidth="9.00390625" defaultRowHeight="14.25"/>
  <cols>
    <col min="1" max="1" width="45.75390625" style="0" customWidth="1"/>
    <col min="2" max="2" width="13.25390625" style="0" bestFit="1" customWidth="1"/>
    <col min="3" max="3" width="16.25390625" style="0" customWidth="1"/>
  </cols>
  <sheetData>
    <row r="1" spans="1:3" ht="42.75" customHeight="1">
      <c r="A1" s="1" t="s">
        <v>2014</v>
      </c>
      <c r="B1" s="2"/>
      <c r="C1" s="2"/>
    </row>
    <row r="2" ht="42.75" customHeight="1">
      <c r="C2" t="s">
        <v>1</v>
      </c>
    </row>
    <row r="3" spans="1:3" ht="42.75" customHeight="1">
      <c r="A3" s="7" t="s">
        <v>1734</v>
      </c>
      <c r="B3" s="7" t="s">
        <v>1735</v>
      </c>
      <c r="C3" s="7" t="s">
        <v>1736</v>
      </c>
    </row>
    <row r="4" spans="1:3" ht="53.25" customHeight="1">
      <c r="A4" s="7" t="s">
        <v>1869</v>
      </c>
      <c r="B4" s="5">
        <f>SUM(B5:B7)</f>
        <v>3041</v>
      </c>
      <c r="C4" s="5"/>
    </row>
    <row r="5" spans="1:3" ht="54" customHeight="1">
      <c r="A5" s="5" t="s">
        <v>2015</v>
      </c>
      <c r="B5" s="5">
        <v>2984</v>
      </c>
      <c r="C5" s="5"/>
    </row>
    <row r="6" spans="1:3" ht="54" customHeight="1">
      <c r="A6" s="5" t="s">
        <v>2016</v>
      </c>
      <c r="B6" s="5">
        <v>52</v>
      </c>
      <c r="C6" s="5"/>
    </row>
    <row r="7" spans="1:3" ht="54" customHeight="1">
      <c r="A7" s="5" t="s">
        <v>2017</v>
      </c>
      <c r="B7" s="5">
        <v>5</v>
      </c>
      <c r="C7" s="5"/>
    </row>
  </sheetData>
  <sheetProtection/>
  <mergeCells count="1">
    <mergeCell ref="A1:C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"/>
    </sheetView>
  </sheetViews>
  <sheetFormatPr defaultColWidth="9.00390625" defaultRowHeight="14.25"/>
  <cols>
    <col min="1" max="1" width="21.125" style="0" customWidth="1"/>
    <col min="2" max="2" width="25.125" style="0" customWidth="1"/>
    <col min="3" max="5" width="14.625" style="0" customWidth="1"/>
    <col min="6" max="6" width="11.00390625" style="0" customWidth="1"/>
  </cols>
  <sheetData>
    <row r="1" spans="1:6" ht="39.75" customHeight="1">
      <c r="A1" s="1" t="s">
        <v>2018</v>
      </c>
      <c r="B1" s="2"/>
      <c r="C1" s="2"/>
      <c r="D1" s="2"/>
      <c r="E1" s="2"/>
      <c r="F1" s="2"/>
    </row>
    <row r="2" ht="20.25" customHeight="1">
      <c r="F2" t="s">
        <v>1</v>
      </c>
    </row>
    <row r="3" spans="1:6" ht="43.5" customHeight="1">
      <c r="A3" s="4" t="s">
        <v>1842</v>
      </c>
      <c r="B3" s="4" t="s">
        <v>2019</v>
      </c>
      <c r="C3" s="4" t="s">
        <v>105</v>
      </c>
      <c r="D3" s="4" t="s">
        <v>1849</v>
      </c>
      <c r="E3" s="4" t="s">
        <v>1853</v>
      </c>
      <c r="F3" s="4" t="s">
        <v>1736</v>
      </c>
    </row>
    <row r="4" spans="1:6" ht="29.25" customHeight="1">
      <c r="A4" s="4" t="s">
        <v>1869</v>
      </c>
      <c r="B4" s="9"/>
      <c r="C4" s="9">
        <v>431.83</v>
      </c>
      <c r="D4" s="9">
        <v>395.83</v>
      </c>
      <c r="E4" s="9">
        <v>36</v>
      </c>
      <c r="F4" s="9">
        <v>0</v>
      </c>
    </row>
    <row r="5" spans="1:6" ht="43.5" customHeight="1">
      <c r="A5" s="9" t="s">
        <v>2020</v>
      </c>
      <c r="B5" s="9" t="s">
        <v>2021</v>
      </c>
      <c r="C5" s="9">
        <v>119.44</v>
      </c>
      <c r="D5" s="9">
        <v>119.44</v>
      </c>
      <c r="E5" s="9"/>
      <c r="F5" s="9"/>
    </row>
    <row r="6" spans="1:6" ht="43.5" customHeight="1">
      <c r="A6" s="9" t="s">
        <v>2022</v>
      </c>
      <c r="B6" s="9" t="s">
        <v>2023</v>
      </c>
      <c r="C6" s="9">
        <v>88.39</v>
      </c>
      <c r="D6" s="9">
        <v>88.39</v>
      </c>
      <c r="E6" s="9"/>
      <c r="F6" s="9"/>
    </row>
    <row r="7" spans="1:6" ht="43.5" customHeight="1">
      <c r="A7" s="9" t="s">
        <v>2024</v>
      </c>
      <c r="B7" s="9" t="s">
        <v>2025</v>
      </c>
      <c r="C7" s="9">
        <v>170</v>
      </c>
      <c r="D7" s="9">
        <v>170</v>
      </c>
      <c r="E7" s="9"/>
      <c r="F7" s="9"/>
    </row>
    <row r="8" spans="1:6" ht="43.5" customHeight="1">
      <c r="A8" s="9" t="s">
        <v>2026</v>
      </c>
      <c r="B8" s="9" t="s">
        <v>2025</v>
      </c>
      <c r="C8" s="9">
        <v>18</v>
      </c>
      <c r="D8" s="9">
        <v>18</v>
      </c>
      <c r="E8" s="9"/>
      <c r="F8" s="9"/>
    </row>
    <row r="9" spans="1:6" ht="43.5" customHeight="1">
      <c r="A9" s="9" t="s">
        <v>2027</v>
      </c>
      <c r="B9" s="9" t="s">
        <v>2025</v>
      </c>
      <c r="C9" s="9">
        <v>36</v>
      </c>
      <c r="D9" s="9"/>
      <c r="E9" s="9">
        <v>36</v>
      </c>
      <c r="F9" s="9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0"/>
  <sheetViews>
    <sheetView showZeros="0" workbookViewId="0" topLeftCell="A1">
      <selection activeCell="A4" sqref="A4:C9"/>
    </sheetView>
  </sheetViews>
  <sheetFormatPr defaultColWidth="13.375" defaultRowHeight="32.25" customHeight="1"/>
  <cols>
    <col min="1" max="1" width="42.125" style="0" customWidth="1"/>
    <col min="2" max="3" width="19.25390625" style="0" customWidth="1"/>
    <col min="4" max="4" width="15.50390625" style="0" customWidth="1"/>
  </cols>
  <sheetData>
    <row r="1" spans="1:3" ht="52.5" customHeight="1">
      <c r="A1" s="1" t="s">
        <v>2028</v>
      </c>
      <c r="B1" s="2"/>
      <c r="C1" s="2"/>
    </row>
    <row r="2" ht="32.25" customHeight="1">
      <c r="C2" s="3" t="s">
        <v>1</v>
      </c>
    </row>
    <row r="3" spans="1:3" ht="44.25" customHeight="1">
      <c r="A3" s="7" t="s">
        <v>1900</v>
      </c>
      <c r="B3" s="7" t="s">
        <v>62</v>
      </c>
      <c r="C3" s="7" t="s">
        <v>1901</v>
      </c>
    </row>
    <row r="4" spans="1:3" ht="44.25" customHeight="1">
      <c r="A4" s="5" t="s">
        <v>2029</v>
      </c>
      <c r="B4" s="5"/>
      <c r="C4" s="5"/>
    </row>
    <row r="5" spans="1:3" ht="44.25" customHeight="1">
      <c r="A5" s="5" t="s">
        <v>2030</v>
      </c>
      <c r="B5" s="5"/>
      <c r="C5" s="5"/>
    </row>
    <row r="6" spans="1:3" ht="44.25" customHeight="1">
      <c r="A6" s="5" t="s">
        <v>2031</v>
      </c>
      <c r="B6" s="5">
        <v>17300</v>
      </c>
      <c r="C6" s="5"/>
    </row>
    <row r="7" spans="1:3" ht="44.25" customHeight="1">
      <c r="A7" s="5" t="s">
        <v>2032</v>
      </c>
      <c r="B7" s="5"/>
      <c r="C7" s="5">
        <v>17300</v>
      </c>
    </row>
    <row r="8" spans="1:3" ht="44.25" customHeight="1">
      <c r="A8" s="5" t="s">
        <v>2033</v>
      </c>
      <c r="B8" s="5"/>
      <c r="C8" s="5"/>
    </row>
    <row r="9" spans="1:3" ht="44.25" customHeight="1">
      <c r="A9" s="5" t="s">
        <v>2034</v>
      </c>
      <c r="B9" s="5"/>
      <c r="C9" s="5">
        <v>17300</v>
      </c>
    </row>
    <row r="10" ht="44.25" customHeight="1">
      <c r="A10" t="s">
        <v>2035</v>
      </c>
    </row>
    <row r="11" ht="44.25" customHeight="1"/>
  </sheetData>
  <sheetProtection/>
  <mergeCells count="2">
    <mergeCell ref="A1:C1"/>
    <mergeCell ref="A10:C10"/>
  </mergeCells>
  <printOptions horizontalCentered="1"/>
  <pageMargins left="0.59" right="0.59" top="0.55" bottom="0.55" header="0.31" footer="0.31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24"/>
  <sheetViews>
    <sheetView workbookViewId="0" topLeftCell="A1">
      <selection activeCell="A4" sqref="A4"/>
    </sheetView>
  </sheetViews>
  <sheetFormatPr defaultColWidth="9.00390625" defaultRowHeight="14.25"/>
  <cols>
    <col min="1" max="1" width="29.125" style="0" customWidth="1"/>
    <col min="2" max="2" width="7.875" style="0" customWidth="1"/>
    <col min="3" max="3" width="7.75390625" style="0" customWidth="1"/>
    <col min="4" max="4" width="8.375" style="0" customWidth="1"/>
    <col min="5" max="5" width="8.00390625" style="0" customWidth="1"/>
    <col min="6" max="6" width="9.25390625" style="0" customWidth="1"/>
  </cols>
  <sheetData>
    <row r="1" spans="1:6" ht="25.5">
      <c r="A1" s="1" t="s">
        <v>31</v>
      </c>
      <c r="B1" s="2"/>
      <c r="C1" s="2"/>
      <c r="D1" s="2"/>
      <c r="E1" s="2"/>
      <c r="F1" s="2"/>
    </row>
    <row r="2" ht="14.25">
      <c r="F2" s="3" t="s">
        <v>1</v>
      </c>
    </row>
    <row r="3" spans="1:6" ht="42.75">
      <c r="A3" s="4" t="s">
        <v>32</v>
      </c>
      <c r="B3" s="4" t="s">
        <v>33</v>
      </c>
      <c r="C3" s="4" t="s">
        <v>34</v>
      </c>
      <c r="D3" s="4" t="s">
        <v>4</v>
      </c>
      <c r="E3" s="4" t="s">
        <v>35</v>
      </c>
      <c r="F3" s="4" t="s">
        <v>36</v>
      </c>
    </row>
    <row r="4" spans="1:6" ht="24.75" customHeight="1">
      <c r="A4" s="4" t="s">
        <v>37</v>
      </c>
      <c r="B4" s="9">
        <f>SUM(B5:B24)</f>
        <v>260652</v>
      </c>
      <c r="C4" s="9">
        <f>SUM(C5:C24)</f>
        <v>319701</v>
      </c>
      <c r="D4" s="9">
        <f>SUM(D5:D24)</f>
        <v>249609</v>
      </c>
      <c r="E4" s="9">
        <f>ROUND((D4-B4)/B4*100,1)</f>
        <v>-4.2</v>
      </c>
      <c r="F4" s="9">
        <f>ROUND(D4/C4*100,1)</f>
        <v>78.1</v>
      </c>
    </row>
    <row r="5" spans="1:6" ht="24.75" customHeight="1">
      <c r="A5" s="9" t="s">
        <v>38</v>
      </c>
      <c r="B5" s="9">
        <v>22944</v>
      </c>
      <c r="C5" s="9">
        <v>26777</v>
      </c>
      <c r="D5" s="9">
        <v>17684</v>
      </c>
      <c r="E5" s="9">
        <f>ROUND((D5-B5)/B5*100,1)</f>
        <v>-22.9</v>
      </c>
      <c r="F5" s="9">
        <f>ROUND(D5/C5*100,1)</f>
        <v>66</v>
      </c>
    </row>
    <row r="6" spans="1:6" ht="24.75" customHeight="1">
      <c r="A6" s="9" t="s">
        <v>39</v>
      </c>
      <c r="B6" s="9">
        <v>13327</v>
      </c>
      <c r="C6" s="9">
        <v>14773</v>
      </c>
      <c r="D6" s="9">
        <v>10291</v>
      </c>
      <c r="E6" s="9">
        <f>ROUND((D6-B6)/B6*100,1)</f>
        <v>-22.8</v>
      </c>
      <c r="F6" s="9">
        <f aca="true" t="shared" si="0" ref="F6:F24">ROUND(D6/C6*100,1)</f>
        <v>69.7</v>
      </c>
    </row>
    <row r="7" spans="1:6" ht="24.75" customHeight="1">
      <c r="A7" s="9" t="s">
        <v>40</v>
      </c>
      <c r="B7" s="9">
        <v>63902</v>
      </c>
      <c r="C7" s="9">
        <v>73027</v>
      </c>
      <c r="D7" s="9">
        <v>72395</v>
      </c>
      <c r="E7" s="9">
        <f aca="true" t="shared" si="1" ref="E7:E24">ROUND((D7-B7)/B7*100,1)</f>
        <v>13.3</v>
      </c>
      <c r="F7" s="9">
        <f t="shared" si="0"/>
        <v>99.1</v>
      </c>
    </row>
    <row r="8" spans="1:6" ht="24.75" customHeight="1">
      <c r="A8" s="9" t="s">
        <v>41</v>
      </c>
      <c r="B8" s="9">
        <v>658</v>
      </c>
      <c r="C8" s="9">
        <v>676</v>
      </c>
      <c r="D8" s="9">
        <v>705</v>
      </c>
      <c r="E8" s="9">
        <f t="shared" si="1"/>
        <v>7.1</v>
      </c>
      <c r="F8" s="9">
        <f t="shared" si="0"/>
        <v>104.3</v>
      </c>
    </row>
    <row r="9" spans="1:6" ht="24.75" customHeight="1">
      <c r="A9" s="9" t="s">
        <v>42</v>
      </c>
      <c r="B9" s="9">
        <v>2202</v>
      </c>
      <c r="C9" s="9">
        <v>2969</v>
      </c>
      <c r="D9" s="9">
        <v>2149</v>
      </c>
      <c r="E9" s="9">
        <f t="shared" si="1"/>
        <v>-2.4</v>
      </c>
      <c r="F9" s="9">
        <f t="shared" si="0"/>
        <v>72.4</v>
      </c>
    </row>
    <row r="10" spans="1:6" ht="24.75" customHeight="1">
      <c r="A10" s="9" t="s">
        <v>43</v>
      </c>
      <c r="B10" s="9">
        <v>43642</v>
      </c>
      <c r="C10" s="9">
        <v>51938</v>
      </c>
      <c r="D10" s="9">
        <v>39674</v>
      </c>
      <c r="E10" s="9">
        <f t="shared" si="1"/>
        <v>-9.1</v>
      </c>
      <c r="F10" s="9">
        <f t="shared" si="0"/>
        <v>76.4</v>
      </c>
    </row>
    <row r="11" spans="1:6" ht="24.75" customHeight="1">
      <c r="A11" s="9" t="s">
        <v>44</v>
      </c>
      <c r="B11" s="9">
        <v>50770</v>
      </c>
      <c r="C11" s="9">
        <v>55905</v>
      </c>
      <c r="D11" s="9">
        <v>50100</v>
      </c>
      <c r="E11" s="9">
        <f t="shared" si="1"/>
        <v>-1.3</v>
      </c>
      <c r="F11" s="9">
        <f t="shared" si="0"/>
        <v>89.6</v>
      </c>
    </row>
    <row r="12" spans="1:6" ht="24.75" customHeight="1">
      <c r="A12" s="9" t="s">
        <v>45</v>
      </c>
      <c r="B12" s="9">
        <v>3511</v>
      </c>
      <c r="C12" s="9">
        <v>6067</v>
      </c>
      <c r="D12" s="9">
        <v>1621</v>
      </c>
      <c r="E12" s="9">
        <f t="shared" si="1"/>
        <v>-53.8</v>
      </c>
      <c r="F12" s="9">
        <f t="shared" si="0"/>
        <v>26.7</v>
      </c>
    </row>
    <row r="13" spans="1:6" ht="24.75" customHeight="1">
      <c r="A13" s="9" t="s">
        <v>46</v>
      </c>
      <c r="B13" s="9">
        <v>3200</v>
      </c>
      <c r="C13" s="9">
        <v>6918</v>
      </c>
      <c r="D13" s="9">
        <v>1949</v>
      </c>
      <c r="E13" s="9">
        <f t="shared" si="1"/>
        <v>-39.1</v>
      </c>
      <c r="F13" s="9">
        <f t="shared" si="0"/>
        <v>28.2</v>
      </c>
    </row>
    <row r="14" spans="1:6" ht="24.75" customHeight="1">
      <c r="A14" s="9" t="s">
        <v>47</v>
      </c>
      <c r="B14" s="9">
        <v>23418</v>
      </c>
      <c r="C14" s="9">
        <v>52968</v>
      </c>
      <c r="D14" s="9">
        <v>28400</v>
      </c>
      <c r="E14" s="9">
        <f t="shared" si="1"/>
        <v>21.3</v>
      </c>
      <c r="F14" s="9">
        <f t="shared" si="0"/>
        <v>53.6</v>
      </c>
    </row>
    <row r="15" spans="1:6" ht="24.75" customHeight="1">
      <c r="A15" s="9" t="s">
        <v>48</v>
      </c>
      <c r="B15" s="9">
        <v>4153</v>
      </c>
      <c r="C15" s="9">
        <v>9868</v>
      </c>
      <c r="D15" s="9">
        <v>3574</v>
      </c>
      <c r="E15" s="9">
        <f t="shared" si="1"/>
        <v>-13.9</v>
      </c>
      <c r="F15" s="9">
        <f t="shared" si="0"/>
        <v>36.2</v>
      </c>
    </row>
    <row r="16" spans="1:6" ht="24.75" customHeight="1">
      <c r="A16" s="9" t="s">
        <v>49</v>
      </c>
      <c r="B16" s="9">
        <v>783</v>
      </c>
      <c r="C16" s="9">
        <v>2044</v>
      </c>
      <c r="D16" s="9">
        <v>827</v>
      </c>
      <c r="E16" s="9">
        <f t="shared" si="1"/>
        <v>5.6</v>
      </c>
      <c r="F16" s="9">
        <f t="shared" si="0"/>
        <v>40.5</v>
      </c>
    </row>
    <row r="17" spans="1:6" ht="24.75" customHeight="1">
      <c r="A17" s="9" t="s">
        <v>50</v>
      </c>
      <c r="B17" s="9">
        <v>1346</v>
      </c>
      <c r="C17" s="9">
        <v>3973</v>
      </c>
      <c r="D17" s="9">
        <v>822</v>
      </c>
      <c r="E17" s="9">
        <f t="shared" si="1"/>
        <v>-38.9</v>
      </c>
      <c r="F17" s="9">
        <f t="shared" si="0"/>
        <v>20.7</v>
      </c>
    </row>
    <row r="18" spans="1:6" ht="24.75" customHeight="1">
      <c r="A18" s="9" t="s">
        <v>51</v>
      </c>
      <c r="B18" s="9">
        <v>57</v>
      </c>
      <c r="C18" s="9">
        <v>104</v>
      </c>
      <c r="D18" s="9">
        <v>3</v>
      </c>
      <c r="E18" s="9">
        <f t="shared" si="1"/>
        <v>-94.7</v>
      </c>
      <c r="F18" s="9">
        <f t="shared" si="0"/>
        <v>2.9</v>
      </c>
    </row>
    <row r="19" spans="1:6" ht="24.75" customHeight="1">
      <c r="A19" s="9" t="s">
        <v>52</v>
      </c>
      <c r="B19" s="9">
        <v>589</v>
      </c>
      <c r="C19" s="9">
        <v>429</v>
      </c>
      <c r="D19" s="9">
        <v>621</v>
      </c>
      <c r="E19" s="9">
        <f t="shared" si="1"/>
        <v>5.4</v>
      </c>
      <c r="F19" s="9">
        <f t="shared" si="0"/>
        <v>144.8</v>
      </c>
    </row>
    <row r="20" spans="1:6" ht="24.75" customHeight="1">
      <c r="A20" s="9" t="s">
        <v>53</v>
      </c>
      <c r="B20" s="9">
        <v>5483</v>
      </c>
      <c r="C20" s="9">
        <v>8608</v>
      </c>
      <c r="D20" s="9">
        <v>5551</v>
      </c>
      <c r="E20" s="9">
        <f t="shared" si="1"/>
        <v>1.2</v>
      </c>
      <c r="F20" s="9">
        <f t="shared" si="0"/>
        <v>64.5</v>
      </c>
    </row>
    <row r="21" spans="1:6" ht="24.75" customHeight="1">
      <c r="A21" s="9" t="s">
        <v>54</v>
      </c>
      <c r="B21" s="9">
        <v>721</v>
      </c>
      <c r="C21" s="9">
        <v>1283</v>
      </c>
      <c r="D21" s="9">
        <v>256</v>
      </c>
      <c r="E21" s="9">
        <f t="shared" si="1"/>
        <v>-64.5</v>
      </c>
      <c r="F21" s="9">
        <f t="shared" si="0"/>
        <v>20</v>
      </c>
    </row>
    <row r="22" spans="1:6" ht="24.75" customHeight="1">
      <c r="A22" s="9" t="s">
        <v>55</v>
      </c>
      <c r="B22" s="9">
        <v>7114</v>
      </c>
      <c r="C22" s="9"/>
      <c r="D22" s="9">
        <v>2703</v>
      </c>
      <c r="E22" s="9">
        <f t="shared" si="1"/>
        <v>-62</v>
      </c>
      <c r="F22" s="9"/>
    </row>
    <row r="23" spans="1:6" ht="24.75" customHeight="1">
      <c r="A23" s="9" t="s">
        <v>56</v>
      </c>
      <c r="B23" s="9">
        <v>11332</v>
      </c>
      <c r="C23" s="9">
        <v>165</v>
      </c>
      <c r="D23" s="9">
        <v>7784</v>
      </c>
      <c r="E23" s="9">
        <f t="shared" si="1"/>
        <v>-31.3</v>
      </c>
      <c r="F23" s="9">
        <f t="shared" si="0"/>
        <v>4717.6</v>
      </c>
    </row>
    <row r="24" spans="1:6" ht="24.75" customHeight="1">
      <c r="A24" s="9" t="s">
        <v>57</v>
      </c>
      <c r="B24" s="9">
        <v>1500</v>
      </c>
      <c r="C24" s="9">
        <v>1209</v>
      </c>
      <c r="D24" s="9">
        <v>2500</v>
      </c>
      <c r="E24" s="9">
        <f t="shared" si="1"/>
        <v>66.7</v>
      </c>
      <c r="F24" s="9">
        <f t="shared" si="0"/>
        <v>206.8</v>
      </c>
    </row>
    <row r="25" ht="24.75" customHeight="1"/>
  </sheetData>
  <sheetProtection/>
  <mergeCells count="1">
    <mergeCell ref="A1:F1"/>
  </mergeCells>
  <printOptions horizontalCentered="1"/>
  <pageMargins left="0.75" right="0.75" top="0.79" bottom="0.79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18" sqref="B18"/>
    </sheetView>
  </sheetViews>
  <sheetFormatPr defaultColWidth="9.00390625" defaultRowHeight="14.25"/>
  <cols>
    <col min="1" max="1" width="26.625" style="0" customWidth="1"/>
    <col min="2" max="2" width="11.50390625" style="0" customWidth="1"/>
    <col min="3" max="3" width="14.875" style="0" customWidth="1"/>
    <col min="4" max="4" width="14.50390625" style="0" customWidth="1"/>
  </cols>
  <sheetData>
    <row r="1" spans="1:4" ht="25.5">
      <c r="A1" s="1" t="s">
        <v>2036</v>
      </c>
      <c r="B1" s="2"/>
      <c r="C1" s="2"/>
      <c r="D1" s="2"/>
    </row>
    <row r="2" ht="14.25">
      <c r="D2" s="3" t="s">
        <v>1</v>
      </c>
    </row>
    <row r="3" spans="1:4" ht="24.75" customHeight="1">
      <c r="A3" s="7" t="s">
        <v>63</v>
      </c>
      <c r="B3" s="7" t="s">
        <v>95</v>
      </c>
      <c r="C3" s="7" t="s">
        <v>2037</v>
      </c>
      <c r="D3" s="7" t="s">
        <v>2038</v>
      </c>
    </row>
    <row r="4" spans="1:4" ht="24.75" customHeight="1">
      <c r="A4" s="5" t="s">
        <v>26</v>
      </c>
      <c r="B4" s="8"/>
      <c r="C4" s="8"/>
      <c r="D4" s="8"/>
    </row>
    <row r="5" spans="1:4" ht="24.75" customHeight="1">
      <c r="A5" s="5" t="s">
        <v>2039</v>
      </c>
      <c r="B5" s="8"/>
      <c r="C5" s="8"/>
      <c r="D5" s="8"/>
    </row>
    <row r="6" spans="1:4" ht="24.75" customHeight="1">
      <c r="A6" s="5" t="s">
        <v>2040</v>
      </c>
      <c r="B6" s="8"/>
      <c r="C6" s="8"/>
      <c r="D6" s="8"/>
    </row>
    <row r="7" spans="1:4" ht="24.75" customHeight="1">
      <c r="A7" s="5"/>
      <c r="B7" s="8"/>
      <c r="C7" s="8"/>
      <c r="D7" s="8"/>
    </row>
    <row r="8" spans="1:4" ht="24.75" customHeight="1">
      <c r="A8" s="5" t="s">
        <v>2041</v>
      </c>
      <c r="B8" s="8"/>
      <c r="C8" s="8"/>
      <c r="D8" s="8"/>
    </row>
    <row r="9" spans="1:4" ht="24.75" customHeight="1">
      <c r="A9" s="5" t="s">
        <v>497</v>
      </c>
      <c r="B9" s="8"/>
      <c r="C9" s="8"/>
      <c r="D9" s="8"/>
    </row>
    <row r="10" spans="1:4" ht="24.75" customHeight="1">
      <c r="A10" s="5" t="s">
        <v>2042</v>
      </c>
      <c r="B10" s="8"/>
      <c r="C10" s="8"/>
      <c r="D10" s="8"/>
    </row>
    <row r="11" spans="1:4" ht="24.75" customHeight="1">
      <c r="A11" s="5" t="s">
        <v>603</v>
      </c>
      <c r="B11" s="8"/>
      <c r="C11" s="8"/>
      <c r="D11" s="8"/>
    </row>
    <row r="12" spans="1:4" ht="24.75" customHeight="1">
      <c r="A12" s="5" t="s">
        <v>2042</v>
      </c>
      <c r="B12" s="8"/>
      <c r="C12" s="8"/>
      <c r="D12" s="8"/>
    </row>
    <row r="13" spans="1:4" ht="24.75" customHeight="1">
      <c r="A13" s="5" t="s">
        <v>650</v>
      </c>
      <c r="B13" s="8"/>
      <c r="C13" s="8"/>
      <c r="D13" s="8"/>
    </row>
    <row r="14" spans="1:4" ht="24.75" customHeight="1">
      <c r="A14" s="5" t="s">
        <v>2042</v>
      </c>
      <c r="B14" s="8"/>
      <c r="C14" s="8"/>
      <c r="D14" s="8"/>
    </row>
    <row r="15" spans="1:4" ht="24.75" customHeight="1">
      <c r="A15" s="5" t="s">
        <v>1053</v>
      </c>
      <c r="B15" s="8"/>
      <c r="C15" s="8"/>
      <c r="D15" s="8"/>
    </row>
    <row r="16" spans="1:4" ht="24.75" customHeight="1">
      <c r="A16" s="5" t="s">
        <v>2042</v>
      </c>
      <c r="B16" s="8"/>
      <c r="C16" s="8"/>
      <c r="D16" s="8"/>
    </row>
    <row r="17" spans="1:4" ht="24.75" customHeight="1">
      <c r="A17" s="5" t="s">
        <v>1151</v>
      </c>
      <c r="B17" s="8"/>
      <c r="C17" s="8"/>
      <c r="D17" s="8"/>
    </row>
    <row r="18" spans="1:4" ht="24.75" customHeight="1">
      <c r="A18" s="5" t="s">
        <v>2042</v>
      </c>
      <c r="B18" s="8"/>
      <c r="C18" s="8"/>
      <c r="D18" s="8"/>
    </row>
    <row r="19" spans="1:4" ht="24.75" customHeight="1">
      <c r="A19" s="5" t="s">
        <v>1196</v>
      </c>
      <c r="B19" s="8"/>
      <c r="C19" s="8"/>
      <c r="D19" s="8"/>
    </row>
    <row r="20" spans="1:4" ht="24.75" customHeight="1">
      <c r="A20" s="5" t="s">
        <v>2042</v>
      </c>
      <c r="B20" s="8"/>
      <c r="C20" s="8"/>
      <c r="D20" s="8"/>
    </row>
    <row r="21" spans="1:4" ht="24.75" customHeight="1">
      <c r="A21" s="5" t="s">
        <v>1409</v>
      </c>
      <c r="B21" s="8"/>
      <c r="C21" s="8"/>
      <c r="D21" s="8"/>
    </row>
    <row r="22" spans="1:4" ht="24.75" customHeight="1">
      <c r="A22" s="5" t="s">
        <v>2042</v>
      </c>
      <c r="B22" s="8"/>
      <c r="C22" s="8"/>
      <c r="D22" s="8"/>
    </row>
    <row r="23" spans="1:4" ht="24.75" customHeight="1">
      <c r="A23" s="5" t="s">
        <v>1450</v>
      </c>
      <c r="B23" s="8"/>
      <c r="C23" s="8"/>
      <c r="D23" s="8"/>
    </row>
    <row r="24" spans="1:4" ht="24.75" customHeight="1">
      <c r="A24" s="5" t="s">
        <v>2042</v>
      </c>
      <c r="B24" s="8"/>
      <c r="C24" s="8"/>
      <c r="D24" s="8"/>
    </row>
    <row r="25" spans="1:4" ht="24.75" customHeight="1">
      <c r="A25" s="5" t="s">
        <v>1482</v>
      </c>
      <c r="B25" s="8"/>
      <c r="C25" s="8"/>
      <c r="D25" s="8"/>
    </row>
    <row r="26" spans="1:4" ht="24.75" customHeight="1">
      <c r="A26" s="5" t="s">
        <v>2042</v>
      </c>
      <c r="B26" s="8"/>
      <c r="C26" s="8"/>
      <c r="D26" s="8"/>
    </row>
    <row r="27" spans="1:4" ht="24.75" customHeight="1">
      <c r="A27" s="5" t="s">
        <v>2043</v>
      </c>
      <c r="B27" s="8"/>
      <c r="C27" s="8"/>
      <c r="D27" s="8"/>
    </row>
    <row r="28" spans="1:4" ht="24.75" customHeight="1">
      <c r="A28" s="5" t="s">
        <v>2042</v>
      </c>
      <c r="B28" s="8"/>
      <c r="C28" s="8"/>
      <c r="D28" s="8"/>
    </row>
    <row r="29" spans="1:4" ht="24.75" customHeight="1">
      <c r="A29" s="5" t="s">
        <v>2044</v>
      </c>
      <c r="B29" s="8"/>
      <c r="C29" s="8"/>
      <c r="D29" s="8"/>
    </row>
    <row r="30" spans="1:4" ht="24.75" customHeight="1">
      <c r="A30" s="5" t="s">
        <v>2045</v>
      </c>
      <c r="B30" s="8"/>
      <c r="C30" s="8"/>
      <c r="D30" s="8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6" sqref="C6"/>
    </sheetView>
  </sheetViews>
  <sheetFormatPr defaultColWidth="9.00390625" defaultRowHeight="14.25"/>
  <cols>
    <col min="1" max="1" width="38.25390625" style="0" bestFit="1" customWidth="1"/>
    <col min="2" max="2" width="8.625" style="0" customWidth="1"/>
    <col min="3" max="3" width="7.75390625" style="0" customWidth="1"/>
    <col min="4" max="4" width="8.875" style="0" customWidth="1"/>
    <col min="5" max="5" width="8.25390625" style="0" customWidth="1"/>
  </cols>
  <sheetData>
    <row r="1" spans="1:5" ht="37.5" customHeight="1">
      <c r="A1" s="1" t="s">
        <v>2046</v>
      </c>
      <c r="B1" s="2"/>
      <c r="C1" s="2"/>
      <c r="D1" s="2"/>
      <c r="E1" s="2"/>
    </row>
    <row r="2" ht="14.25">
      <c r="E2" s="3" t="s">
        <v>1</v>
      </c>
    </row>
    <row r="3" spans="1:5" ht="42" customHeight="1">
      <c r="A3" s="4" t="s">
        <v>2047</v>
      </c>
      <c r="B3" s="4" t="s">
        <v>2048</v>
      </c>
      <c r="C3" s="4" t="s">
        <v>2049</v>
      </c>
      <c r="D3" s="4" t="s">
        <v>36</v>
      </c>
      <c r="E3" s="4" t="s">
        <v>1736</v>
      </c>
    </row>
    <row r="4" spans="1:5" ht="42" customHeight="1">
      <c r="A4" s="6" t="s">
        <v>2050</v>
      </c>
      <c r="B4" s="7">
        <f>SUM(B5:B13)</f>
        <v>65553</v>
      </c>
      <c r="C4" s="7">
        <f>SUM(C5:C13)</f>
        <v>73150</v>
      </c>
      <c r="D4" s="7">
        <f>ROUND(C4/B4*100,1)</f>
        <v>111.6</v>
      </c>
      <c r="E4" s="7"/>
    </row>
    <row r="5" spans="1:5" ht="42" customHeight="1">
      <c r="A5" s="6" t="s">
        <v>2051</v>
      </c>
      <c r="B5" s="7"/>
      <c r="C5" s="7"/>
      <c r="D5" s="7"/>
      <c r="E5" s="7"/>
    </row>
    <row r="6" spans="1:5" ht="42" customHeight="1">
      <c r="A6" s="6" t="s">
        <v>2052</v>
      </c>
      <c r="B6" s="7"/>
      <c r="C6" s="7"/>
      <c r="D6" s="7"/>
      <c r="E6" s="7"/>
    </row>
    <row r="7" spans="1:5" ht="42" customHeight="1">
      <c r="A7" s="6" t="s">
        <v>2053</v>
      </c>
      <c r="B7" s="7"/>
      <c r="C7" s="7"/>
      <c r="D7" s="7"/>
      <c r="E7" s="7"/>
    </row>
    <row r="8" spans="1:5" ht="42" customHeight="1">
      <c r="A8" s="6" t="s">
        <v>2054</v>
      </c>
      <c r="B8" s="7"/>
      <c r="C8" s="7"/>
      <c r="D8" s="7"/>
      <c r="E8" s="7"/>
    </row>
    <row r="9" spans="1:5" ht="42" customHeight="1">
      <c r="A9" s="6" t="s">
        <v>2055</v>
      </c>
      <c r="B9" s="7"/>
      <c r="C9" s="7"/>
      <c r="D9" s="7"/>
      <c r="E9" s="7"/>
    </row>
    <row r="10" spans="1:5" ht="42" customHeight="1">
      <c r="A10" s="6" t="s">
        <v>2056</v>
      </c>
      <c r="B10" s="7">
        <v>17611</v>
      </c>
      <c r="C10" s="7">
        <v>19028</v>
      </c>
      <c r="D10" s="7">
        <f>ROUND(C10/B10*100,1)</f>
        <v>108</v>
      </c>
      <c r="E10" s="7"/>
    </row>
    <row r="11" spans="1:5" ht="42" customHeight="1">
      <c r="A11" s="6" t="s">
        <v>2057</v>
      </c>
      <c r="B11" s="7"/>
      <c r="C11" s="7"/>
      <c r="D11" s="7"/>
      <c r="E11" s="7"/>
    </row>
    <row r="12" spans="1:5" ht="42" customHeight="1">
      <c r="A12" s="6" t="s">
        <v>2058</v>
      </c>
      <c r="B12" s="7">
        <v>47942</v>
      </c>
      <c r="C12" s="7">
        <v>54122</v>
      </c>
      <c r="D12" s="7">
        <f>ROUND(C12/B12*100,1)</f>
        <v>112.9</v>
      </c>
      <c r="E12" s="7"/>
    </row>
    <row r="13" spans="1:5" ht="42" customHeight="1">
      <c r="A13" s="6" t="s">
        <v>2059</v>
      </c>
      <c r="B13" s="7"/>
      <c r="C13" s="7"/>
      <c r="D13" s="7"/>
      <c r="E13" s="7"/>
    </row>
    <row r="14" ht="29.25" customHeight="1"/>
    <row r="15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7" sqref="E7"/>
    </sheetView>
  </sheetViews>
  <sheetFormatPr defaultColWidth="9.00390625" defaultRowHeight="14.25"/>
  <cols>
    <col min="1" max="1" width="38.25390625" style="0" bestFit="1" customWidth="1"/>
    <col min="2" max="2" width="7.50390625" style="0" customWidth="1"/>
    <col min="3" max="3" width="7.00390625" style="0" customWidth="1"/>
    <col min="4" max="4" width="8.125" style="0" customWidth="1"/>
    <col min="5" max="5" width="8.25390625" style="0" customWidth="1"/>
  </cols>
  <sheetData>
    <row r="1" spans="1:5" ht="25.5">
      <c r="A1" s="1" t="s">
        <v>2060</v>
      </c>
      <c r="B1" s="2"/>
      <c r="C1" s="2"/>
      <c r="D1" s="2"/>
      <c r="E1" s="2"/>
    </row>
    <row r="2" ht="14.25">
      <c r="E2" s="3" t="s">
        <v>1</v>
      </c>
    </row>
    <row r="3" spans="1:5" ht="30" customHeight="1">
      <c r="A3" s="4" t="s">
        <v>2047</v>
      </c>
      <c r="B3" s="4" t="s">
        <v>2048</v>
      </c>
      <c r="C3" s="4" t="s">
        <v>2049</v>
      </c>
      <c r="D3" s="4" t="s">
        <v>36</v>
      </c>
      <c r="E3" s="4" t="s">
        <v>1736</v>
      </c>
    </row>
    <row r="4" spans="1:5" ht="37.5" customHeight="1">
      <c r="A4" s="5" t="s">
        <v>2061</v>
      </c>
      <c r="B4" s="5">
        <f>SUM(B5:B13)</f>
        <v>55526</v>
      </c>
      <c r="C4" s="5">
        <f>SUM(C5:C13)</f>
        <v>62979</v>
      </c>
      <c r="D4" s="5">
        <f>ROUND(C4/B4*100,1)</f>
        <v>113.4</v>
      </c>
      <c r="E4" s="5"/>
    </row>
    <row r="5" spans="1:5" ht="37.5" customHeight="1">
      <c r="A5" s="5" t="s">
        <v>2062</v>
      </c>
      <c r="B5" s="5"/>
      <c r="C5" s="5"/>
      <c r="D5" s="5"/>
      <c r="E5" s="5"/>
    </row>
    <row r="6" spans="1:5" ht="37.5" customHeight="1">
      <c r="A6" s="5" t="s">
        <v>2063</v>
      </c>
      <c r="B6" s="5"/>
      <c r="C6" s="5"/>
      <c r="D6" s="5"/>
      <c r="E6" s="5"/>
    </row>
    <row r="7" spans="1:5" ht="37.5" customHeight="1">
      <c r="A7" s="5" t="s">
        <v>2064</v>
      </c>
      <c r="B7" s="5"/>
      <c r="C7" s="5"/>
      <c r="D7" s="5"/>
      <c r="E7" s="5"/>
    </row>
    <row r="8" spans="1:5" ht="37.5" customHeight="1">
      <c r="A8" s="5" t="s">
        <v>2065</v>
      </c>
      <c r="B8" s="5"/>
      <c r="C8" s="5"/>
      <c r="D8" s="5"/>
      <c r="E8" s="5"/>
    </row>
    <row r="9" spans="1:5" ht="37.5" customHeight="1">
      <c r="A9" s="5" t="s">
        <v>2066</v>
      </c>
      <c r="B9" s="5"/>
      <c r="C9" s="5"/>
      <c r="D9" s="5"/>
      <c r="E9" s="5"/>
    </row>
    <row r="10" spans="1:5" ht="37.5" customHeight="1">
      <c r="A10" s="5" t="s">
        <v>2067</v>
      </c>
      <c r="B10" s="5">
        <v>12241</v>
      </c>
      <c r="C10" s="5">
        <v>13311</v>
      </c>
      <c r="D10" s="5">
        <f>ROUND(C10/B10*100,1)</f>
        <v>108.7</v>
      </c>
      <c r="E10" s="5"/>
    </row>
    <row r="11" spans="1:5" ht="37.5" customHeight="1">
      <c r="A11" s="5" t="s">
        <v>2068</v>
      </c>
      <c r="B11" s="5"/>
      <c r="C11" s="5"/>
      <c r="D11" s="5"/>
      <c r="E11" s="5"/>
    </row>
    <row r="12" spans="1:5" ht="37.5" customHeight="1">
      <c r="A12" s="5" t="s">
        <v>2069</v>
      </c>
      <c r="B12" s="5">
        <v>43285</v>
      </c>
      <c r="C12" s="5">
        <v>49668</v>
      </c>
      <c r="D12" s="5">
        <f>ROUND(C12/B12*100,1)</f>
        <v>114.7</v>
      </c>
      <c r="E12" s="5"/>
    </row>
    <row r="13" spans="1:5" ht="37.5" customHeight="1">
      <c r="A13" s="5" t="s">
        <v>2070</v>
      </c>
      <c r="B13" s="5"/>
      <c r="C13" s="5"/>
      <c r="D13" s="5"/>
      <c r="E13" s="5"/>
    </row>
    <row r="14" ht="19.5" customHeight="1"/>
    <row r="15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zoomScale="93" zoomScaleNormal="93" workbookViewId="0" topLeftCell="A1">
      <pane ySplit="4" topLeftCell="A5" activePane="bottomLeft" state="frozen"/>
      <selection pane="bottomLeft" activeCell="C5" sqref="C5"/>
    </sheetView>
  </sheetViews>
  <sheetFormatPr defaultColWidth="9.00390625" defaultRowHeight="14.25"/>
  <cols>
    <col min="1" max="1" width="32.50390625" style="0" customWidth="1"/>
    <col min="2" max="2" width="12.375" style="0" customWidth="1"/>
    <col min="3" max="3" width="29.25390625" style="0" customWidth="1"/>
    <col min="4" max="4" width="12.125" style="0" customWidth="1"/>
  </cols>
  <sheetData>
    <row r="1" spans="1:4" ht="36.75" customHeight="1">
      <c r="A1" s="1" t="s">
        <v>58</v>
      </c>
      <c r="B1" s="2"/>
      <c r="C1" s="2"/>
      <c r="D1" s="2"/>
    </row>
    <row r="2" ht="20.25" customHeight="1">
      <c r="D2" t="s">
        <v>1</v>
      </c>
    </row>
    <row r="3" spans="1:4" ht="33.75" customHeight="1">
      <c r="A3" s="4" t="s">
        <v>59</v>
      </c>
      <c r="B3" s="4"/>
      <c r="C3" s="4" t="s">
        <v>60</v>
      </c>
      <c r="D3" s="4"/>
    </row>
    <row r="4" spans="1:4" ht="33.75" customHeight="1">
      <c r="A4" s="4" t="s">
        <v>61</v>
      </c>
      <c r="B4" s="4" t="s">
        <v>62</v>
      </c>
      <c r="C4" s="4" t="s">
        <v>63</v>
      </c>
      <c r="D4" s="4" t="s">
        <v>62</v>
      </c>
    </row>
    <row r="5" spans="1:4" ht="33.75" customHeight="1">
      <c r="A5" s="4" t="s">
        <v>64</v>
      </c>
      <c r="B5" s="9">
        <f>SUM(B6,B7)</f>
        <v>252170</v>
      </c>
      <c r="C5" s="4" t="s">
        <v>65</v>
      </c>
      <c r="D5" s="9">
        <f>SUM(D7,D6,)</f>
        <v>252170</v>
      </c>
    </row>
    <row r="6" spans="1:4" ht="33.75" customHeight="1">
      <c r="A6" s="9" t="s">
        <v>66</v>
      </c>
      <c r="B6" s="9">
        <v>60194</v>
      </c>
      <c r="C6" s="9" t="s">
        <v>67</v>
      </c>
      <c r="D6" s="9">
        <v>230835</v>
      </c>
    </row>
    <row r="7" spans="1:4" ht="33.75" customHeight="1">
      <c r="A7" s="9" t="s">
        <v>68</v>
      </c>
      <c r="B7" s="9">
        <v>191976</v>
      </c>
      <c r="C7" s="9" t="s">
        <v>69</v>
      </c>
      <c r="D7" s="9">
        <f>SUM(D8,D11,D15:D20)</f>
        <v>21335</v>
      </c>
    </row>
    <row r="8" spans="1:4" ht="33.75" customHeight="1">
      <c r="A8" s="9" t="s">
        <v>70</v>
      </c>
      <c r="B8" s="9">
        <v>180846</v>
      </c>
      <c r="C8" s="9" t="s">
        <v>71</v>
      </c>
      <c r="D8" s="9">
        <f>SUM(D9:D10)</f>
        <v>10400</v>
      </c>
    </row>
    <row r="9" spans="1:4" ht="33.75" customHeight="1">
      <c r="A9" s="9" t="s">
        <v>72</v>
      </c>
      <c r="B9" s="9">
        <v>4064</v>
      </c>
      <c r="C9" s="9" t="s">
        <v>73</v>
      </c>
      <c r="D9" s="9">
        <v>1791</v>
      </c>
    </row>
    <row r="10" spans="1:4" ht="33.75" customHeight="1">
      <c r="A10" s="9" t="s">
        <v>74</v>
      </c>
      <c r="B10" s="9">
        <v>155204</v>
      </c>
      <c r="C10" s="9" t="s">
        <v>75</v>
      </c>
      <c r="D10" s="9">
        <v>8609</v>
      </c>
    </row>
    <row r="11" spans="1:4" ht="33.75" customHeight="1">
      <c r="A11" s="9" t="s">
        <v>76</v>
      </c>
      <c r="B11" s="9">
        <v>21578</v>
      </c>
      <c r="C11" s="9" t="s">
        <v>77</v>
      </c>
      <c r="D11" s="9">
        <f>SUM(D12:D14)</f>
        <v>0</v>
      </c>
    </row>
    <row r="12" spans="1:4" ht="33.75" customHeight="1">
      <c r="A12" s="9" t="s">
        <v>78</v>
      </c>
      <c r="B12" s="9">
        <v>1921</v>
      </c>
      <c r="C12" s="9" t="s">
        <v>79</v>
      </c>
      <c r="D12" s="9"/>
    </row>
    <row r="13" spans="1:4" ht="33.75" customHeight="1">
      <c r="A13" s="9" t="s">
        <v>80</v>
      </c>
      <c r="B13" s="9">
        <v>244</v>
      </c>
      <c r="C13" s="9" t="s">
        <v>81</v>
      </c>
      <c r="D13" s="9"/>
    </row>
    <row r="14" spans="1:4" ht="33.75" customHeight="1">
      <c r="A14" s="9" t="s">
        <v>82</v>
      </c>
      <c r="B14" s="9">
        <v>244</v>
      </c>
      <c r="C14" s="9" t="s">
        <v>83</v>
      </c>
      <c r="D14" s="9"/>
    </row>
    <row r="15" spans="1:4" ht="33.75" customHeight="1">
      <c r="A15" s="9" t="s">
        <v>84</v>
      </c>
      <c r="B15" s="9"/>
      <c r="C15" s="9" t="s">
        <v>85</v>
      </c>
      <c r="D15" s="9">
        <v>-7839</v>
      </c>
    </row>
    <row r="16" spans="1:4" ht="33.75" customHeight="1">
      <c r="A16" s="9" t="s">
        <v>86</v>
      </c>
      <c r="B16" s="9"/>
      <c r="C16" s="9"/>
      <c r="D16" s="9"/>
    </row>
    <row r="17" spans="1:4" ht="33.75" customHeight="1">
      <c r="A17" s="9" t="s">
        <v>87</v>
      </c>
      <c r="B17" s="9"/>
      <c r="C17" s="9" t="s">
        <v>88</v>
      </c>
      <c r="D17" s="9"/>
    </row>
    <row r="18" spans="1:4" ht="33.75" customHeight="1">
      <c r="A18" s="9" t="s">
        <v>89</v>
      </c>
      <c r="B18" s="9"/>
      <c r="C18" s="9" t="s">
        <v>90</v>
      </c>
      <c r="D18" s="9"/>
    </row>
    <row r="19" spans="1:4" ht="33.75" customHeight="1">
      <c r="A19" s="9" t="s">
        <v>91</v>
      </c>
      <c r="B19" s="9"/>
      <c r="C19" s="9"/>
      <c r="D19" s="9"/>
    </row>
    <row r="20" spans="1:4" ht="33.75" customHeight="1">
      <c r="A20" s="9" t="s">
        <v>92</v>
      </c>
      <c r="B20" s="9">
        <v>8965</v>
      </c>
      <c r="C20" s="9" t="s">
        <v>93</v>
      </c>
      <c r="D20" s="9">
        <v>18774</v>
      </c>
    </row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3">
    <mergeCell ref="A1:D1"/>
    <mergeCell ref="A3:B3"/>
    <mergeCell ref="C3:D3"/>
  </mergeCells>
  <printOptions horizontalCentered="1"/>
  <pageMargins left="0.47" right="0.47" top="0.59" bottom="0.47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4" sqref="A4"/>
    </sheetView>
  </sheetViews>
  <sheetFormatPr defaultColWidth="9.00390625" defaultRowHeight="14.25"/>
  <cols>
    <col min="1" max="1" width="34.50390625" style="0" customWidth="1"/>
    <col min="2" max="2" width="12.625" style="0" customWidth="1"/>
    <col min="3" max="3" width="12.00390625" style="0" customWidth="1"/>
    <col min="4" max="4" width="9.75390625" style="0" customWidth="1"/>
  </cols>
  <sheetData>
    <row r="1" spans="1:4" ht="25.5">
      <c r="A1" s="14" t="s">
        <v>94</v>
      </c>
      <c r="B1" s="14"/>
      <c r="C1" s="14"/>
      <c r="D1" s="14"/>
    </row>
    <row r="2" ht="14.25">
      <c r="D2" s="3" t="s">
        <v>1</v>
      </c>
    </row>
    <row r="3" spans="1:4" ht="28.5">
      <c r="A3" s="4" t="s">
        <v>2</v>
      </c>
      <c r="B3" s="4" t="s">
        <v>95</v>
      </c>
      <c r="C3" s="4" t="s">
        <v>4</v>
      </c>
      <c r="D3" s="4" t="s">
        <v>96</v>
      </c>
    </row>
    <row r="4" spans="1:4" ht="24.75" customHeight="1">
      <c r="A4" s="4" t="s">
        <v>37</v>
      </c>
      <c r="B4" s="9">
        <f>B5+B20</f>
        <v>55575</v>
      </c>
      <c r="C4" s="9">
        <f>C5+C20</f>
        <v>60194</v>
      </c>
      <c r="D4" s="9">
        <f>ROUND((C4/B4-1)*100,1)</f>
        <v>8.3</v>
      </c>
    </row>
    <row r="5" spans="1:4" ht="24.75" customHeight="1">
      <c r="A5" s="9" t="s">
        <v>7</v>
      </c>
      <c r="B5" s="9">
        <f>SUM(B6:B19)</f>
        <v>32821</v>
      </c>
      <c r="C5" s="9">
        <f>SUM(C6:C19)</f>
        <v>37007</v>
      </c>
      <c r="D5" s="9">
        <f>ROUND((C5/B5-1)*100,1)</f>
        <v>12.8</v>
      </c>
    </row>
    <row r="6" spans="1:4" ht="24.75" customHeight="1">
      <c r="A6" s="9" t="s">
        <v>8</v>
      </c>
      <c r="B6" s="9">
        <v>9266</v>
      </c>
      <c r="C6" s="9">
        <v>11743</v>
      </c>
      <c r="D6" s="9">
        <f aca="true" t="shared" si="0" ref="D6:D28">ROUND((C6/B6-1)*100,1)</f>
        <v>26.7</v>
      </c>
    </row>
    <row r="7" spans="1:4" ht="24.75" customHeight="1">
      <c r="A7" s="9" t="s">
        <v>9</v>
      </c>
      <c r="B7" s="9">
        <v>2672</v>
      </c>
      <c r="C7" s="9">
        <v>240</v>
      </c>
      <c r="D7" s="9">
        <f t="shared" si="0"/>
        <v>-91</v>
      </c>
    </row>
    <row r="8" spans="1:4" ht="24.75" customHeight="1">
      <c r="A8" s="9" t="s">
        <v>10</v>
      </c>
      <c r="B8" s="9">
        <v>3869</v>
      </c>
      <c r="C8" s="9">
        <v>6370</v>
      </c>
      <c r="D8" s="9">
        <f t="shared" si="0"/>
        <v>64.6</v>
      </c>
    </row>
    <row r="9" spans="1:4" ht="24.75" customHeight="1">
      <c r="A9" s="9" t="s">
        <v>11</v>
      </c>
      <c r="B9" s="9">
        <v>542</v>
      </c>
      <c r="C9" s="9">
        <v>599</v>
      </c>
      <c r="D9" s="9">
        <f t="shared" si="0"/>
        <v>10.5</v>
      </c>
    </row>
    <row r="10" spans="1:4" ht="24.75" customHeight="1">
      <c r="A10" s="9" t="s">
        <v>12</v>
      </c>
      <c r="B10" s="9">
        <v>0</v>
      </c>
      <c r="C10" s="9">
        <v>289</v>
      </c>
      <c r="D10" s="9"/>
    </row>
    <row r="11" spans="1:4" ht="24.75" customHeight="1">
      <c r="A11" s="9" t="s">
        <v>13</v>
      </c>
      <c r="B11" s="9">
        <v>802</v>
      </c>
      <c r="C11" s="9">
        <v>1132</v>
      </c>
      <c r="D11" s="9">
        <f t="shared" si="0"/>
        <v>41.1</v>
      </c>
    </row>
    <row r="12" spans="1:4" ht="24.75" customHeight="1">
      <c r="A12" s="9" t="s">
        <v>14</v>
      </c>
      <c r="B12" s="9">
        <v>741</v>
      </c>
      <c r="C12" s="9">
        <v>752</v>
      </c>
      <c r="D12" s="9">
        <f t="shared" si="0"/>
        <v>1.5</v>
      </c>
    </row>
    <row r="13" spans="1:4" ht="24.75" customHeight="1">
      <c r="A13" s="9" t="s">
        <v>15</v>
      </c>
      <c r="B13" s="9">
        <v>372</v>
      </c>
      <c r="C13" s="9">
        <v>638</v>
      </c>
      <c r="D13" s="9">
        <f t="shared" si="0"/>
        <v>71.5</v>
      </c>
    </row>
    <row r="14" spans="1:4" ht="24.75" customHeight="1">
      <c r="A14" s="9" t="s">
        <v>16</v>
      </c>
      <c r="B14" s="9">
        <v>1085</v>
      </c>
      <c r="C14" s="9">
        <v>1353</v>
      </c>
      <c r="D14" s="9">
        <f t="shared" si="0"/>
        <v>24.7</v>
      </c>
    </row>
    <row r="15" spans="1:4" ht="24.75" customHeight="1">
      <c r="A15" s="9" t="s">
        <v>17</v>
      </c>
      <c r="B15" s="9">
        <v>103</v>
      </c>
      <c r="C15" s="9">
        <v>1449</v>
      </c>
      <c r="D15" s="9">
        <f t="shared" si="0"/>
        <v>1306.8</v>
      </c>
    </row>
    <row r="16" spans="1:4" ht="24.75" customHeight="1">
      <c r="A16" s="9" t="s">
        <v>18</v>
      </c>
      <c r="B16" s="9">
        <v>716</v>
      </c>
      <c r="C16" s="9">
        <v>745</v>
      </c>
      <c r="D16" s="9">
        <f t="shared" si="0"/>
        <v>4.1</v>
      </c>
    </row>
    <row r="17" spans="1:4" ht="24.75" customHeight="1">
      <c r="A17" s="9" t="s">
        <v>19</v>
      </c>
      <c r="B17" s="9">
        <v>11895</v>
      </c>
      <c r="C17" s="9">
        <v>5245</v>
      </c>
      <c r="D17" s="9">
        <f t="shared" si="0"/>
        <v>-55.9</v>
      </c>
    </row>
    <row r="18" spans="1:4" ht="24.75" customHeight="1">
      <c r="A18" s="9" t="s">
        <v>20</v>
      </c>
      <c r="B18" s="9">
        <v>758</v>
      </c>
      <c r="C18" s="9">
        <v>6452</v>
      </c>
      <c r="D18" s="9">
        <f t="shared" si="0"/>
        <v>751.2</v>
      </c>
    </row>
    <row r="19" spans="1:4" ht="24.75" customHeight="1">
      <c r="A19" s="9" t="s">
        <v>21</v>
      </c>
      <c r="B19" s="9"/>
      <c r="C19" s="9">
        <v>0</v>
      </c>
      <c r="D19" s="9"/>
    </row>
    <row r="20" spans="1:4" ht="24.75" customHeight="1">
      <c r="A20" s="9" t="s">
        <v>22</v>
      </c>
      <c r="B20" s="9">
        <f>SUM(B21:B28)</f>
        <v>22754</v>
      </c>
      <c r="C20" s="9">
        <f>SUM(C21:C28)</f>
        <v>23187</v>
      </c>
      <c r="D20" s="9">
        <f>ROUND((C20/B20-1)*100,1)</f>
        <v>1.9</v>
      </c>
    </row>
    <row r="21" spans="1:4" ht="24.75" customHeight="1">
      <c r="A21" s="9" t="s">
        <v>23</v>
      </c>
      <c r="B21" s="9">
        <v>2851</v>
      </c>
      <c r="C21" s="9">
        <v>3687</v>
      </c>
      <c r="D21" s="9">
        <f t="shared" si="0"/>
        <v>29.3</v>
      </c>
    </row>
    <row r="22" spans="1:4" ht="24.75" customHeight="1">
      <c r="A22" s="9" t="s">
        <v>24</v>
      </c>
      <c r="B22" s="9">
        <v>13446</v>
      </c>
      <c r="C22" s="9">
        <v>11350</v>
      </c>
      <c r="D22" s="9">
        <f t="shared" si="0"/>
        <v>-15.6</v>
      </c>
    </row>
    <row r="23" spans="1:4" ht="24.75" customHeight="1">
      <c r="A23" s="9" t="s">
        <v>25</v>
      </c>
      <c r="B23" s="9">
        <v>4767</v>
      </c>
      <c r="C23" s="9">
        <v>4800</v>
      </c>
      <c r="D23" s="9">
        <f t="shared" si="0"/>
        <v>0.7</v>
      </c>
    </row>
    <row r="24" spans="1:4" ht="24.75" customHeight="1">
      <c r="A24" s="9" t="s">
        <v>26</v>
      </c>
      <c r="B24" s="9"/>
      <c r="C24" s="9"/>
      <c r="D24" s="9"/>
    </row>
    <row r="25" spans="1:4" ht="24.75" customHeight="1">
      <c r="A25" s="9" t="s">
        <v>27</v>
      </c>
      <c r="B25" s="9">
        <v>1298</v>
      </c>
      <c r="C25" s="9">
        <v>1400</v>
      </c>
      <c r="D25" s="9">
        <f t="shared" si="0"/>
        <v>7.9</v>
      </c>
    </row>
    <row r="26" spans="1:4" ht="24.75" customHeight="1">
      <c r="A26" s="9" t="s">
        <v>28</v>
      </c>
      <c r="B26" s="9">
        <v>123</v>
      </c>
      <c r="C26" s="9">
        <v>1100</v>
      </c>
      <c r="D26" s="9">
        <f t="shared" si="0"/>
        <v>794.3</v>
      </c>
    </row>
    <row r="27" spans="1:4" ht="24.75" customHeight="1">
      <c r="A27" s="9" t="s">
        <v>29</v>
      </c>
      <c r="B27" s="9">
        <v>181</v>
      </c>
      <c r="C27" s="9">
        <v>200</v>
      </c>
      <c r="D27" s="9">
        <f t="shared" si="0"/>
        <v>10.5</v>
      </c>
    </row>
    <row r="28" spans="1:4" ht="24.75" customHeight="1">
      <c r="A28" s="9" t="s">
        <v>30</v>
      </c>
      <c r="B28" s="9">
        <v>88</v>
      </c>
      <c r="C28" s="9">
        <v>650</v>
      </c>
      <c r="D28" s="9">
        <f t="shared" si="0"/>
        <v>638.6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F24"/>
  <sheetViews>
    <sheetView workbookViewId="0" topLeftCell="A1">
      <selection activeCell="I11" sqref="I11"/>
    </sheetView>
  </sheetViews>
  <sheetFormatPr defaultColWidth="9.00390625" defaultRowHeight="14.25"/>
  <cols>
    <col min="1" max="1" width="25.625" style="0" customWidth="1"/>
    <col min="2" max="2" width="9.25390625" style="0" customWidth="1"/>
    <col min="3" max="3" width="8.375" style="0" customWidth="1"/>
    <col min="4" max="4" width="8.875" style="0" customWidth="1"/>
    <col min="5" max="5" width="7.25390625" style="0" customWidth="1"/>
    <col min="6" max="6" width="8.00390625" style="0" customWidth="1"/>
  </cols>
  <sheetData>
    <row r="1" spans="1:6" ht="25.5">
      <c r="A1" s="1" t="s">
        <v>97</v>
      </c>
      <c r="B1" s="2"/>
      <c r="C1" s="2"/>
      <c r="D1" s="2"/>
      <c r="E1" s="2"/>
      <c r="F1" s="2"/>
    </row>
    <row r="2" ht="14.25">
      <c r="F2" s="3" t="s">
        <v>1</v>
      </c>
    </row>
    <row r="3" spans="1:6" ht="42.75">
      <c r="A3" s="4" t="s">
        <v>32</v>
      </c>
      <c r="B3" s="4" t="s">
        <v>33</v>
      </c>
      <c r="C3" s="4" t="s">
        <v>34</v>
      </c>
      <c r="D3" s="4" t="s">
        <v>98</v>
      </c>
      <c r="E3" s="4" t="s">
        <v>99</v>
      </c>
      <c r="F3" s="4" t="s">
        <v>36</v>
      </c>
    </row>
    <row r="4" spans="1:6" ht="24.75" customHeight="1">
      <c r="A4" s="4" t="s">
        <v>100</v>
      </c>
      <c r="B4" s="9">
        <f>SUM(B5:B24)</f>
        <v>241730</v>
      </c>
      <c r="C4" s="9">
        <f>SUM(C5:C24)</f>
        <v>293374</v>
      </c>
      <c r="D4" s="9">
        <f>SUM(D5:D24)</f>
        <v>230835</v>
      </c>
      <c r="E4" s="9">
        <f>ROUND((D4-B4)/B4*100,1)</f>
        <v>-4.5</v>
      </c>
      <c r="F4" s="9">
        <f>ROUND(D4/C4*100,1)</f>
        <v>78.7</v>
      </c>
    </row>
    <row r="5" spans="1:6" ht="24.75" customHeight="1">
      <c r="A5" s="9" t="s">
        <v>38</v>
      </c>
      <c r="B5" s="9">
        <v>12868</v>
      </c>
      <c r="C5" s="9">
        <v>13127</v>
      </c>
      <c r="D5" s="9">
        <v>9276</v>
      </c>
      <c r="E5" s="9">
        <f aca="true" t="shared" si="0" ref="E5:E24">ROUND((D5-B5)/B5*100,1)</f>
        <v>-27.9</v>
      </c>
      <c r="F5" s="9">
        <f>ROUND(D5/C5*100,1)</f>
        <v>70.7</v>
      </c>
    </row>
    <row r="6" spans="1:6" ht="24.75" customHeight="1">
      <c r="A6" s="9" t="s">
        <v>39</v>
      </c>
      <c r="B6" s="9">
        <v>13327</v>
      </c>
      <c r="C6" s="9">
        <v>14753</v>
      </c>
      <c r="D6" s="9">
        <v>10291</v>
      </c>
      <c r="E6" s="9">
        <f t="shared" si="0"/>
        <v>-22.8</v>
      </c>
      <c r="F6" s="9">
        <f aca="true" t="shared" si="1" ref="F6:F24">ROUND(D6/C6*100,1)</f>
        <v>69.8</v>
      </c>
    </row>
    <row r="7" spans="1:6" ht="24.75" customHeight="1">
      <c r="A7" s="9" t="s">
        <v>40</v>
      </c>
      <c r="B7" s="9">
        <v>63902</v>
      </c>
      <c r="C7" s="9">
        <v>73027</v>
      </c>
      <c r="D7" s="9">
        <v>72395</v>
      </c>
      <c r="E7" s="9">
        <f t="shared" si="0"/>
        <v>13.3</v>
      </c>
      <c r="F7" s="9">
        <f t="shared" si="1"/>
        <v>99.1</v>
      </c>
    </row>
    <row r="8" spans="1:6" ht="24.75" customHeight="1">
      <c r="A8" s="9" t="s">
        <v>41</v>
      </c>
      <c r="B8" s="9">
        <v>658</v>
      </c>
      <c r="C8" s="9">
        <v>676</v>
      </c>
      <c r="D8" s="9">
        <v>705</v>
      </c>
      <c r="E8" s="9">
        <f t="shared" si="0"/>
        <v>7.1</v>
      </c>
      <c r="F8" s="9">
        <f t="shared" si="1"/>
        <v>104.3</v>
      </c>
    </row>
    <row r="9" spans="1:6" ht="24.75" customHeight="1">
      <c r="A9" s="9" t="s">
        <v>42</v>
      </c>
      <c r="B9" s="9">
        <v>2060</v>
      </c>
      <c r="C9" s="9">
        <v>2782</v>
      </c>
      <c r="D9" s="9">
        <v>1936</v>
      </c>
      <c r="E9" s="9">
        <f t="shared" si="0"/>
        <v>-6</v>
      </c>
      <c r="F9" s="9">
        <f t="shared" si="1"/>
        <v>69.6</v>
      </c>
    </row>
    <row r="10" spans="1:6" ht="24.75" customHeight="1">
      <c r="A10" s="9" t="s">
        <v>43</v>
      </c>
      <c r="B10" s="9">
        <v>41522</v>
      </c>
      <c r="C10" s="9">
        <v>49622</v>
      </c>
      <c r="D10" s="9">
        <v>37778</v>
      </c>
      <c r="E10" s="9">
        <f t="shared" si="0"/>
        <v>-9</v>
      </c>
      <c r="F10" s="9">
        <f t="shared" si="1"/>
        <v>76.1</v>
      </c>
    </row>
    <row r="11" spans="1:6" ht="24.75" customHeight="1">
      <c r="A11" s="9" t="s">
        <v>44</v>
      </c>
      <c r="B11" s="9">
        <v>48932</v>
      </c>
      <c r="C11" s="9">
        <v>53991</v>
      </c>
      <c r="D11" s="9">
        <v>48665</v>
      </c>
      <c r="E11" s="9">
        <f t="shared" si="0"/>
        <v>-0.5</v>
      </c>
      <c r="F11" s="9">
        <f t="shared" si="1"/>
        <v>90.1</v>
      </c>
    </row>
    <row r="12" spans="1:6" ht="24.75" customHeight="1">
      <c r="A12" s="9" t="s">
        <v>45</v>
      </c>
      <c r="B12" s="9">
        <v>3379</v>
      </c>
      <c r="C12" s="9">
        <v>5954</v>
      </c>
      <c r="D12" s="9">
        <v>1562</v>
      </c>
      <c r="E12" s="9">
        <f t="shared" si="0"/>
        <v>-53.8</v>
      </c>
      <c r="F12" s="9">
        <f t="shared" si="1"/>
        <v>26.2</v>
      </c>
    </row>
    <row r="13" spans="1:6" ht="24.75" customHeight="1">
      <c r="A13" s="9" t="s">
        <v>46</v>
      </c>
      <c r="B13" s="9">
        <v>2928</v>
      </c>
      <c r="C13" s="9">
        <v>5088</v>
      </c>
      <c r="D13" s="9">
        <v>1641</v>
      </c>
      <c r="E13" s="9">
        <f t="shared" si="0"/>
        <v>-44</v>
      </c>
      <c r="F13" s="9">
        <f t="shared" si="1"/>
        <v>32.3</v>
      </c>
    </row>
    <row r="14" spans="1:6" ht="24.75" customHeight="1">
      <c r="A14" s="9" t="s">
        <v>47</v>
      </c>
      <c r="B14" s="9">
        <v>20256</v>
      </c>
      <c r="C14" s="9">
        <v>48489</v>
      </c>
      <c r="D14" s="9">
        <v>23224</v>
      </c>
      <c r="E14" s="9">
        <f t="shared" si="0"/>
        <v>14.7</v>
      </c>
      <c r="F14" s="9">
        <f t="shared" si="1"/>
        <v>47.9</v>
      </c>
    </row>
    <row r="15" spans="1:6" ht="24.75" customHeight="1">
      <c r="A15" s="9" t="s">
        <v>48</v>
      </c>
      <c r="B15" s="9">
        <v>4079</v>
      </c>
      <c r="C15" s="9">
        <v>8955</v>
      </c>
      <c r="D15" s="9">
        <v>3503</v>
      </c>
      <c r="E15" s="9">
        <f t="shared" si="0"/>
        <v>-14.1</v>
      </c>
      <c r="F15" s="9">
        <f t="shared" si="1"/>
        <v>39.1</v>
      </c>
    </row>
    <row r="16" spans="1:6" ht="24.75" customHeight="1">
      <c r="A16" s="9" t="s">
        <v>49</v>
      </c>
      <c r="B16" s="9">
        <v>783</v>
      </c>
      <c r="C16" s="9">
        <v>2044</v>
      </c>
      <c r="D16" s="9">
        <v>827</v>
      </c>
      <c r="E16" s="9">
        <f t="shared" si="0"/>
        <v>5.6</v>
      </c>
      <c r="F16" s="9">
        <f t="shared" si="1"/>
        <v>40.5</v>
      </c>
    </row>
    <row r="17" spans="1:6" ht="24.75" customHeight="1">
      <c r="A17" s="9" t="s">
        <v>50</v>
      </c>
      <c r="B17" s="9">
        <v>1288</v>
      </c>
      <c r="C17" s="9">
        <v>3485</v>
      </c>
      <c r="D17" s="9">
        <v>772</v>
      </c>
      <c r="E17" s="9">
        <f t="shared" si="0"/>
        <v>-40.1</v>
      </c>
      <c r="F17" s="9">
        <f t="shared" si="1"/>
        <v>22.2</v>
      </c>
    </row>
    <row r="18" spans="1:6" ht="24.75" customHeight="1">
      <c r="A18" s="9" t="s">
        <v>51</v>
      </c>
      <c r="B18" s="9">
        <v>57</v>
      </c>
      <c r="C18" s="9">
        <v>104</v>
      </c>
      <c r="D18" s="9">
        <v>3</v>
      </c>
      <c r="E18" s="9">
        <f t="shared" si="0"/>
        <v>-94.7</v>
      </c>
      <c r="F18" s="9">
        <f t="shared" si="1"/>
        <v>2.9</v>
      </c>
    </row>
    <row r="19" spans="1:6" ht="24.75" customHeight="1">
      <c r="A19" s="9" t="s">
        <v>52</v>
      </c>
      <c r="B19" s="9">
        <v>586</v>
      </c>
      <c r="C19" s="9">
        <v>416</v>
      </c>
      <c r="D19" s="9">
        <v>621</v>
      </c>
      <c r="E19" s="9">
        <f t="shared" si="0"/>
        <v>6</v>
      </c>
      <c r="F19" s="9">
        <f t="shared" si="1"/>
        <v>149.3</v>
      </c>
    </row>
    <row r="20" spans="1:6" ht="24.75" customHeight="1">
      <c r="A20" s="9" t="s">
        <v>53</v>
      </c>
      <c r="B20" s="9">
        <v>5110</v>
      </c>
      <c r="C20" s="9">
        <v>8244</v>
      </c>
      <c r="D20" s="9">
        <v>4976</v>
      </c>
      <c r="E20" s="9">
        <f t="shared" si="0"/>
        <v>-2.6</v>
      </c>
      <c r="F20" s="9">
        <f t="shared" si="1"/>
        <v>60.4</v>
      </c>
    </row>
    <row r="21" spans="1:6" ht="24.75" customHeight="1">
      <c r="A21" s="9" t="s">
        <v>54</v>
      </c>
      <c r="B21" s="9">
        <v>721</v>
      </c>
      <c r="C21" s="9">
        <v>1283</v>
      </c>
      <c r="D21" s="9">
        <v>256</v>
      </c>
      <c r="E21" s="9">
        <f t="shared" si="0"/>
        <v>-64.5</v>
      </c>
      <c r="F21" s="9">
        <f t="shared" si="1"/>
        <v>20</v>
      </c>
    </row>
    <row r="22" spans="1:6" ht="24.75" customHeight="1">
      <c r="A22" s="9" t="s">
        <v>55</v>
      </c>
      <c r="B22" s="9">
        <v>6850</v>
      </c>
      <c r="C22" s="9"/>
      <c r="D22" s="9">
        <v>2500</v>
      </c>
      <c r="E22" s="9">
        <f t="shared" si="0"/>
        <v>-63.5</v>
      </c>
      <c r="F22" s="9"/>
    </row>
    <row r="23" spans="1:6" ht="24.75" customHeight="1">
      <c r="A23" s="9" t="s">
        <v>56</v>
      </c>
      <c r="B23" s="9">
        <v>10924</v>
      </c>
      <c r="C23" s="9">
        <v>125</v>
      </c>
      <c r="D23" s="9">
        <v>7404</v>
      </c>
      <c r="E23" s="9">
        <f t="shared" si="0"/>
        <v>-32.2</v>
      </c>
      <c r="F23" s="9">
        <f t="shared" si="1"/>
        <v>5923.2</v>
      </c>
    </row>
    <row r="24" spans="1:6" ht="24.75" customHeight="1">
      <c r="A24" s="9" t="s">
        <v>57</v>
      </c>
      <c r="B24" s="9">
        <v>1500</v>
      </c>
      <c r="C24" s="9">
        <v>1209</v>
      </c>
      <c r="D24" s="9">
        <v>2500</v>
      </c>
      <c r="E24" s="9">
        <f t="shared" si="0"/>
        <v>66.7</v>
      </c>
      <c r="F24" s="9">
        <f t="shared" si="1"/>
        <v>206.8</v>
      </c>
    </row>
  </sheetData>
  <sheetProtection/>
  <mergeCells count="1">
    <mergeCell ref="A1:F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E896"/>
  <sheetViews>
    <sheetView workbookViewId="0" topLeftCell="B1">
      <pane xSplit="3" ySplit="4" topLeftCell="E5" activePane="bottomRight" state="frozen"/>
      <selection pane="bottomRight" activeCell="B5" sqref="B5"/>
    </sheetView>
  </sheetViews>
  <sheetFormatPr defaultColWidth="9.00390625" defaultRowHeight="14.25"/>
  <cols>
    <col min="1" max="1" width="8.25390625" style="0" customWidth="1"/>
    <col min="2" max="2" width="40.50390625" style="0" customWidth="1"/>
    <col min="3" max="3" width="10.75390625" style="0" customWidth="1"/>
    <col min="4" max="4" width="11.50390625" style="0" customWidth="1"/>
    <col min="5" max="5" width="10.50390625" style="0" customWidth="1"/>
  </cols>
  <sheetData>
    <row r="1" spans="2:5" ht="38.25" customHeight="1">
      <c r="B1" s="1" t="s">
        <v>101</v>
      </c>
      <c r="C1" s="2"/>
      <c r="D1" s="2"/>
      <c r="E1" s="2"/>
    </row>
    <row r="2" ht="18" customHeight="1"/>
    <row r="3" spans="4:5" ht="18" customHeight="1">
      <c r="D3" s="3" t="s">
        <v>102</v>
      </c>
      <c r="E3" s="3"/>
    </row>
    <row r="4" spans="1:5" ht="16.5" customHeight="1">
      <c r="A4" t="s">
        <v>103</v>
      </c>
      <c r="B4" s="4" t="s">
        <v>104</v>
      </c>
      <c r="C4" s="4" t="s">
        <v>105</v>
      </c>
      <c r="D4" s="4" t="s">
        <v>106</v>
      </c>
      <c r="E4" s="4" t="s">
        <v>107</v>
      </c>
    </row>
    <row r="5" spans="2:5" ht="16.5" customHeight="1">
      <c r="B5" s="4" t="s">
        <v>108</v>
      </c>
      <c r="C5" s="9">
        <f>SUM(D5,E5)</f>
        <v>230835</v>
      </c>
      <c r="D5" s="9">
        <f>SUM(D6,D180,D247,D302,D328,D383,D491,D553,D604,D628,D742,D764,D783,D803,D808,D840,D857,D884,D887,D892)</f>
        <v>82989</v>
      </c>
      <c r="E5" s="9">
        <f>SUM(E6,E180,E247,E302,E328,E383,E491,E553,E604,E628,E742,E764,E783,E803,E808,E840,E857,E884,E887,E892)</f>
        <v>147846</v>
      </c>
    </row>
    <row r="6" spans="1:5" ht="16.5" customHeight="1">
      <c r="A6" t="s">
        <v>109</v>
      </c>
      <c r="B6" s="9" t="s">
        <v>110</v>
      </c>
      <c r="C6" s="9">
        <f>SUM(C7,C18,C27,C39,C51,C62,C73,C77,C81,C89,C94,C104,C117,C124,C131,C137,C144,C152,C159,C165,C171,C177)</f>
        <v>9276</v>
      </c>
      <c r="D6" s="9">
        <f>SUM(D7,D18,D27,D39,D51,D62,D73,D77,D81,D89,D94,D104,D117,D124,D131,D137,D144,D152,D159,D165,D171,D177)</f>
        <v>6043</v>
      </c>
      <c r="E6" s="9">
        <f>SUM(E7,E18,E27,E39,E51,E62,E73,E77,E81,E89,E94,E104,E117,E124,E131,E137,E144,E152,E159,E165,E171,E177)</f>
        <v>3233</v>
      </c>
    </row>
    <row r="7" spans="1:5" ht="16.5" customHeight="1">
      <c r="A7" t="s">
        <v>111</v>
      </c>
      <c r="B7" s="9" t="s">
        <v>112</v>
      </c>
      <c r="C7" s="9">
        <f>SUM(D7,E7)</f>
        <v>428</v>
      </c>
      <c r="D7" s="9">
        <f>SUM(D8:D17)</f>
        <v>237</v>
      </c>
      <c r="E7" s="9">
        <f>SUM(E8:E17)</f>
        <v>191</v>
      </c>
    </row>
    <row r="8" spans="1:5" ht="16.5" customHeight="1">
      <c r="A8" t="s">
        <v>113</v>
      </c>
      <c r="B8" s="9" t="s">
        <v>114</v>
      </c>
      <c r="C8" s="9">
        <f aca="true" t="shared" si="0" ref="C8:C39">SUM(D8,E8)</f>
        <v>237</v>
      </c>
      <c r="D8" s="9">
        <v>237</v>
      </c>
      <c r="E8" s="9"/>
    </row>
    <row r="9" spans="1:5" ht="16.5" customHeight="1">
      <c r="A9" t="s">
        <v>115</v>
      </c>
      <c r="B9" s="9" t="s">
        <v>116</v>
      </c>
      <c r="C9" s="9">
        <f t="shared" si="0"/>
        <v>0</v>
      </c>
      <c r="D9" s="9"/>
      <c r="E9" s="9"/>
    </row>
    <row r="10" spans="1:5" ht="16.5" customHeight="1">
      <c r="A10" t="s">
        <v>117</v>
      </c>
      <c r="B10" s="9" t="s">
        <v>118</v>
      </c>
      <c r="C10" s="9">
        <f t="shared" si="0"/>
        <v>121</v>
      </c>
      <c r="D10" s="9"/>
      <c r="E10" s="9">
        <v>121</v>
      </c>
    </row>
    <row r="11" spans="1:5" ht="16.5" customHeight="1">
      <c r="A11" t="s">
        <v>119</v>
      </c>
      <c r="B11" s="9" t="s">
        <v>120</v>
      </c>
      <c r="C11" s="9">
        <f t="shared" si="0"/>
        <v>10</v>
      </c>
      <c r="D11" s="9"/>
      <c r="E11" s="9">
        <v>10</v>
      </c>
    </row>
    <row r="12" spans="1:5" ht="16.5" customHeight="1">
      <c r="A12" t="s">
        <v>121</v>
      </c>
      <c r="B12" s="9" t="s">
        <v>122</v>
      </c>
      <c r="C12" s="9">
        <f t="shared" si="0"/>
        <v>20</v>
      </c>
      <c r="D12" s="9"/>
      <c r="E12" s="9">
        <v>20</v>
      </c>
    </row>
    <row r="13" spans="1:5" ht="16.5" customHeight="1">
      <c r="A13" t="s">
        <v>123</v>
      </c>
      <c r="B13" s="9" t="s">
        <v>124</v>
      </c>
      <c r="C13" s="9">
        <f t="shared" si="0"/>
        <v>10</v>
      </c>
      <c r="D13" s="9"/>
      <c r="E13" s="9">
        <v>10</v>
      </c>
    </row>
    <row r="14" spans="1:5" ht="16.5" customHeight="1">
      <c r="A14" t="s">
        <v>125</v>
      </c>
      <c r="B14" s="9" t="s">
        <v>126</v>
      </c>
      <c r="C14" s="9">
        <f t="shared" si="0"/>
        <v>20</v>
      </c>
      <c r="D14" s="9"/>
      <c r="E14" s="9">
        <v>20</v>
      </c>
    </row>
    <row r="15" spans="1:5" ht="16.5" customHeight="1">
      <c r="A15" t="s">
        <v>127</v>
      </c>
      <c r="B15" s="9" t="s">
        <v>128</v>
      </c>
      <c r="C15" s="9">
        <f t="shared" si="0"/>
        <v>10</v>
      </c>
      <c r="D15" s="9"/>
      <c r="E15" s="9">
        <v>10</v>
      </c>
    </row>
    <row r="16" spans="1:5" ht="16.5" customHeight="1">
      <c r="A16" t="s">
        <v>129</v>
      </c>
      <c r="B16" s="9" t="s">
        <v>130</v>
      </c>
      <c r="C16" s="9">
        <f t="shared" si="0"/>
        <v>0</v>
      </c>
      <c r="D16" s="9"/>
      <c r="E16" s="9"/>
    </row>
    <row r="17" spans="1:5" ht="16.5" customHeight="1">
      <c r="A17" t="s">
        <v>131</v>
      </c>
      <c r="B17" s="9" t="s">
        <v>132</v>
      </c>
      <c r="C17" s="9">
        <f t="shared" si="0"/>
        <v>0</v>
      </c>
      <c r="D17" s="9"/>
      <c r="E17" s="9"/>
    </row>
    <row r="18" spans="1:5" ht="16.5" customHeight="1">
      <c r="A18" t="s">
        <v>133</v>
      </c>
      <c r="B18" s="9" t="s">
        <v>134</v>
      </c>
      <c r="C18" s="9">
        <f t="shared" si="0"/>
        <v>335</v>
      </c>
      <c r="D18" s="9">
        <f>SUM(D19:D26)</f>
        <v>181</v>
      </c>
      <c r="E18" s="9">
        <f>SUM(E19:E26)</f>
        <v>154</v>
      </c>
    </row>
    <row r="19" spans="1:5" ht="16.5" customHeight="1">
      <c r="A19" t="s">
        <v>135</v>
      </c>
      <c r="B19" s="9" t="s">
        <v>114</v>
      </c>
      <c r="C19" s="9">
        <f t="shared" si="0"/>
        <v>181</v>
      </c>
      <c r="D19" s="9">
        <v>181</v>
      </c>
      <c r="E19" s="9"/>
    </row>
    <row r="20" spans="1:5" ht="16.5" customHeight="1">
      <c r="A20" t="s">
        <v>136</v>
      </c>
      <c r="B20" s="9" t="s">
        <v>116</v>
      </c>
      <c r="C20" s="9">
        <f t="shared" si="0"/>
        <v>15</v>
      </c>
      <c r="D20" s="9"/>
      <c r="E20" s="9">
        <v>15</v>
      </c>
    </row>
    <row r="21" spans="1:5" ht="16.5" customHeight="1">
      <c r="A21" t="s">
        <v>137</v>
      </c>
      <c r="B21" s="9" t="s">
        <v>138</v>
      </c>
      <c r="C21" s="9">
        <f t="shared" si="0"/>
        <v>17</v>
      </c>
      <c r="D21" s="9"/>
      <c r="E21" s="9">
        <v>17</v>
      </c>
    </row>
    <row r="22" spans="1:5" ht="16.5" customHeight="1">
      <c r="A22" t="s">
        <v>139</v>
      </c>
      <c r="B22" s="9" t="s">
        <v>140</v>
      </c>
      <c r="C22" s="9">
        <f t="shared" si="0"/>
        <v>65</v>
      </c>
      <c r="D22" s="9"/>
      <c r="E22" s="9">
        <v>65</v>
      </c>
    </row>
    <row r="23" spans="1:5" ht="16.5" customHeight="1">
      <c r="A23" t="s">
        <v>141</v>
      </c>
      <c r="B23" s="9" t="s">
        <v>142</v>
      </c>
      <c r="C23" s="9">
        <f t="shared" si="0"/>
        <v>10</v>
      </c>
      <c r="D23" s="9"/>
      <c r="E23" s="9">
        <v>10</v>
      </c>
    </row>
    <row r="24" spans="1:5" ht="16.5" customHeight="1">
      <c r="A24" t="s">
        <v>143</v>
      </c>
      <c r="B24" s="9" t="s">
        <v>144</v>
      </c>
      <c r="C24" s="9">
        <f t="shared" si="0"/>
        <v>10</v>
      </c>
      <c r="D24" s="9"/>
      <c r="E24" s="9">
        <v>10</v>
      </c>
    </row>
    <row r="25" spans="1:5" ht="16.5" customHeight="1">
      <c r="A25" t="s">
        <v>145</v>
      </c>
      <c r="B25" s="9" t="s">
        <v>130</v>
      </c>
      <c r="C25" s="9">
        <f t="shared" si="0"/>
        <v>27</v>
      </c>
      <c r="D25" s="9"/>
      <c r="E25" s="9">
        <v>27</v>
      </c>
    </row>
    <row r="26" spans="1:5" ht="16.5" customHeight="1">
      <c r="A26" t="s">
        <v>146</v>
      </c>
      <c r="B26" s="9" t="s">
        <v>147</v>
      </c>
      <c r="C26" s="9">
        <f t="shared" si="0"/>
        <v>10</v>
      </c>
      <c r="D26" s="9"/>
      <c r="E26" s="9">
        <v>10</v>
      </c>
    </row>
    <row r="27" spans="1:5" ht="16.5" customHeight="1">
      <c r="A27" t="s">
        <v>148</v>
      </c>
      <c r="B27" s="9" t="s">
        <v>149</v>
      </c>
      <c r="C27" s="9">
        <f t="shared" si="0"/>
        <v>1488</v>
      </c>
      <c r="D27" s="9">
        <f>SUM(D28:D38)</f>
        <v>898</v>
      </c>
      <c r="E27" s="9">
        <f>SUM(E28:E38)</f>
        <v>590</v>
      </c>
    </row>
    <row r="28" spans="1:5" ht="16.5" customHeight="1">
      <c r="A28" t="s">
        <v>150</v>
      </c>
      <c r="B28" s="9" t="s">
        <v>114</v>
      </c>
      <c r="C28" s="9">
        <f t="shared" si="0"/>
        <v>848</v>
      </c>
      <c r="D28" s="9">
        <v>839</v>
      </c>
      <c r="E28" s="9">
        <v>9</v>
      </c>
    </row>
    <row r="29" spans="1:5" ht="16.5" customHeight="1">
      <c r="A29" t="s">
        <v>151</v>
      </c>
      <c r="B29" s="9" t="s">
        <v>116</v>
      </c>
      <c r="C29" s="9">
        <f t="shared" si="0"/>
        <v>381</v>
      </c>
      <c r="D29" s="9"/>
      <c r="E29" s="9">
        <v>381</v>
      </c>
    </row>
    <row r="30" spans="1:5" ht="16.5" customHeight="1">
      <c r="A30" t="s">
        <v>152</v>
      </c>
      <c r="B30" s="9" t="s">
        <v>138</v>
      </c>
      <c r="C30" s="9">
        <f t="shared" si="0"/>
        <v>0</v>
      </c>
      <c r="D30" s="9"/>
      <c r="E30" s="9"/>
    </row>
    <row r="31" spans="1:5" ht="16.5" customHeight="1">
      <c r="A31" t="s">
        <v>153</v>
      </c>
      <c r="B31" s="9" t="s">
        <v>154</v>
      </c>
      <c r="C31" s="9">
        <f t="shared" si="0"/>
        <v>0</v>
      </c>
      <c r="D31" s="9"/>
      <c r="E31" s="9"/>
    </row>
    <row r="32" spans="1:5" ht="16.5" customHeight="1">
      <c r="A32" t="s">
        <v>155</v>
      </c>
      <c r="B32" s="9" t="s">
        <v>156</v>
      </c>
      <c r="C32" s="9">
        <f t="shared" si="0"/>
        <v>5</v>
      </c>
      <c r="D32" s="9"/>
      <c r="E32" s="9">
        <v>5</v>
      </c>
    </row>
    <row r="33" spans="1:5" ht="16.5" customHeight="1">
      <c r="A33" t="s">
        <v>157</v>
      </c>
      <c r="B33" s="9" t="s">
        <v>158</v>
      </c>
      <c r="C33" s="9">
        <f t="shared" si="0"/>
        <v>0</v>
      </c>
      <c r="D33" s="9"/>
      <c r="E33" s="9"/>
    </row>
    <row r="34" spans="1:5" ht="16.5" customHeight="1">
      <c r="A34" t="s">
        <v>159</v>
      </c>
      <c r="B34" s="9" t="s">
        <v>160</v>
      </c>
      <c r="C34" s="9">
        <f t="shared" si="0"/>
        <v>0</v>
      </c>
      <c r="D34" s="9"/>
      <c r="E34" s="9"/>
    </row>
    <row r="35" spans="1:5" ht="16.5" customHeight="1">
      <c r="A35" t="s">
        <v>161</v>
      </c>
      <c r="B35" s="9" t="s">
        <v>162</v>
      </c>
      <c r="C35" s="9">
        <f t="shared" si="0"/>
        <v>35</v>
      </c>
      <c r="D35" s="9"/>
      <c r="E35" s="9">
        <v>35</v>
      </c>
    </row>
    <row r="36" spans="1:5" ht="16.5" customHeight="1">
      <c r="A36" t="s">
        <v>163</v>
      </c>
      <c r="B36" s="9" t="s">
        <v>164</v>
      </c>
      <c r="C36" s="9">
        <f t="shared" si="0"/>
        <v>0</v>
      </c>
      <c r="D36" s="9"/>
      <c r="E36" s="9"/>
    </row>
    <row r="37" spans="1:5" ht="16.5" customHeight="1">
      <c r="A37" t="s">
        <v>165</v>
      </c>
      <c r="B37" s="9" t="s">
        <v>130</v>
      </c>
      <c r="C37" s="9">
        <f t="shared" si="0"/>
        <v>197</v>
      </c>
      <c r="D37" s="9">
        <v>59</v>
      </c>
      <c r="E37" s="9">
        <v>138</v>
      </c>
    </row>
    <row r="38" spans="1:5" ht="16.5" customHeight="1">
      <c r="A38" t="s">
        <v>166</v>
      </c>
      <c r="B38" s="9" t="s">
        <v>167</v>
      </c>
      <c r="C38" s="9">
        <f t="shared" si="0"/>
        <v>22</v>
      </c>
      <c r="D38" s="9"/>
      <c r="E38" s="9">
        <v>22</v>
      </c>
    </row>
    <row r="39" spans="1:5" ht="16.5" customHeight="1">
      <c r="A39" t="s">
        <v>168</v>
      </c>
      <c r="B39" s="9" t="s">
        <v>169</v>
      </c>
      <c r="C39" s="9">
        <f t="shared" si="0"/>
        <v>551</v>
      </c>
      <c r="D39" s="9">
        <f>SUM(D40:D50)</f>
        <v>414</v>
      </c>
      <c r="E39" s="9">
        <f>SUM(E40:E50)</f>
        <v>137</v>
      </c>
    </row>
    <row r="40" spans="1:5" ht="16.5" customHeight="1">
      <c r="A40" t="s">
        <v>170</v>
      </c>
      <c r="B40" s="9" t="s">
        <v>114</v>
      </c>
      <c r="C40" s="9">
        <f aca="true" t="shared" si="1" ref="C40:C71">SUM(D40,E40)</f>
        <v>197</v>
      </c>
      <c r="D40" s="9">
        <v>197</v>
      </c>
      <c r="E40" s="9"/>
    </row>
    <row r="41" spans="1:5" ht="16.5" customHeight="1">
      <c r="A41" t="s">
        <v>171</v>
      </c>
      <c r="B41" s="9" t="s">
        <v>116</v>
      </c>
      <c r="C41" s="9">
        <f t="shared" si="1"/>
        <v>5</v>
      </c>
      <c r="D41" s="9"/>
      <c r="E41" s="9">
        <v>5</v>
      </c>
    </row>
    <row r="42" spans="1:5" ht="16.5" customHeight="1">
      <c r="A42" t="s">
        <v>172</v>
      </c>
      <c r="B42" s="9" t="s">
        <v>138</v>
      </c>
      <c r="C42" s="9">
        <f t="shared" si="1"/>
        <v>0</v>
      </c>
      <c r="D42" s="9"/>
      <c r="E42" s="9"/>
    </row>
    <row r="43" spans="1:5" ht="16.5" customHeight="1">
      <c r="A43" t="s">
        <v>173</v>
      </c>
      <c r="B43" s="9" t="s">
        <v>174</v>
      </c>
      <c r="C43" s="9">
        <f t="shared" si="1"/>
        <v>5</v>
      </c>
      <c r="D43" s="9"/>
      <c r="E43" s="9">
        <v>5</v>
      </c>
    </row>
    <row r="44" spans="1:5" ht="16.5" customHeight="1">
      <c r="A44" t="s">
        <v>175</v>
      </c>
      <c r="B44" s="9" t="s">
        <v>176</v>
      </c>
      <c r="C44" s="9">
        <f t="shared" si="1"/>
        <v>0</v>
      </c>
      <c r="D44" s="9"/>
      <c r="E44" s="9"/>
    </row>
    <row r="45" spans="1:5" ht="16.5" customHeight="1">
      <c r="A45" t="s">
        <v>177</v>
      </c>
      <c r="B45" s="9" t="s">
        <v>178</v>
      </c>
      <c r="C45" s="9">
        <f t="shared" si="1"/>
        <v>0</v>
      </c>
      <c r="D45" s="9"/>
      <c r="E45" s="9"/>
    </row>
    <row r="46" spans="1:5" ht="16.5" customHeight="1">
      <c r="A46" t="s">
        <v>179</v>
      </c>
      <c r="B46" s="9" t="s">
        <v>180</v>
      </c>
      <c r="C46" s="9">
        <f t="shared" si="1"/>
        <v>0</v>
      </c>
      <c r="D46" s="9"/>
      <c r="E46" s="9"/>
    </row>
    <row r="47" spans="1:5" ht="16.5" customHeight="1">
      <c r="A47" t="s">
        <v>181</v>
      </c>
      <c r="B47" s="9" t="s">
        <v>182</v>
      </c>
      <c r="C47" s="9">
        <f t="shared" si="1"/>
        <v>100</v>
      </c>
      <c r="D47" s="9"/>
      <c r="E47" s="9">
        <v>100</v>
      </c>
    </row>
    <row r="48" spans="1:5" ht="16.5" customHeight="1">
      <c r="A48" t="s">
        <v>183</v>
      </c>
      <c r="B48" s="9" t="s">
        <v>184</v>
      </c>
      <c r="C48" s="9">
        <f t="shared" si="1"/>
        <v>0</v>
      </c>
      <c r="D48" s="9"/>
      <c r="E48" s="9"/>
    </row>
    <row r="49" spans="1:5" ht="16.5" customHeight="1">
      <c r="A49" t="s">
        <v>185</v>
      </c>
      <c r="B49" s="9" t="s">
        <v>130</v>
      </c>
      <c r="C49" s="9">
        <f t="shared" si="1"/>
        <v>220</v>
      </c>
      <c r="D49" s="9">
        <v>217</v>
      </c>
      <c r="E49" s="9">
        <v>3</v>
      </c>
    </row>
    <row r="50" spans="1:5" ht="16.5" customHeight="1">
      <c r="A50" t="s">
        <v>186</v>
      </c>
      <c r="B50" s="9" t="s">
        <v>187</v>
      </c>
      <c r="C50" s="9">
        <f t="shared" si="1"/>
        <v>24</v>
      </c>
      <c r="D50" s="9"/>
      <c r="E50" s="9">
        <v>24</v>
      </c>
    </row>
    <row r="51" spans="1:5" ht="16.5" customHeight="1">
      <c r="A51" t="s">
        <v>188</v>
      </c>
      <c r="B51" s="9" t="s">
        <v>189</v>
      </c>
      <c r="C51" s="9">
        <f t="shared" si="1"/>
        <v>153</v>
      </c>
      <c r="D51" s="9">
        <f>SUM(D52:D61)</f>
        <v>153</v>
      </c>
      <c r="E51" s="9">
        <f>SUM(E52:E61)</f>
        <v>0</v>
      </c>
    </row>
    <row r="52" spans="1:5" ht="16.5" customHeight="1">
      <c r="A52" t="s">
        <v>190</v>
      </c>
      <c r="B52" s="9" t="s">
        <v>114</v>
      </c>
      <c r="C52" s="9">
        <f t="shared" si="1"/>
        <v>146</v>
      </c>
      <c r="D52" s="9">
        <v>146</v>
      </c>
      <c r="E52" s="9"/>
    </row>
    <row r="53" spans="1:5" ht="16.5" customHeight="1">
      <c r="A53" t="s">
        <v>191</v>
      </c>
      <c r="B53" s="9" t="s">
        <v>116</v>
      </c>
      <c r="C53" s="9">
        <f t="shared" si="1"/>
        <v>0</v>
      </c>
      <c r="D53" s="9"/>
      <c r="E53" s="9"/>
    </row>
    <row r="54" spans="1:5" ht="16.5" customHeight="1">
      <c r="A54" t="s">
        <v>192</v>
      </c>
      <c r="B54" s="9" t="s">
        <v>138</v>
      </c>
      <c r="C54" s="9">
        <f t="shared" si="1"/>
        <v>0</v>
      </c>
      <c r="D54" s="9"/>
      <c r="E54" s="9"/>
    </row>
    <row r="55" spans="1:5" ht="16.5" customHeight="1">
      <c r="A55" t="s">
        <v>193</v>
      </c>
      <c r="B55" s="9" t="s">
        <v>194</v>
      </c>
      <c r="C55" s="9">
        <f t="shared" si="1"/>
        <v>0</v>
      </c>
      <c r="D55" s="9"/>
      <c r="E55" s="9"/>
    </row>
    <row r="56" spans="1:5" ht="16.5" customHeight="1">
      <c r="A56" t="s">
        <v>195</v>
      </c>
      <c r="B56" s="9" t="s">
        <v>196</v>
      </c>
      <c r="C56" s="9">
        <f t="shared" si="1"/>
        <v>0</v>
      </c>
      <c r="D56" s="9"/>
      <c r="E56" s="9"/>
    </row>
    <row r="57" spans="1:5" ht="16.5" customHeight="1">
      <c r="A57" t="s">
        <v>197</v>
      </c>
      <c r="B57" s="9" t="s">
        <v>198</v>
      </c>
      <c r="C57" s="9">
        <f t="shared" si="1"/>
        <v>0</v>
      </c>
      <c r="D57" s="9"/>
      <c r="E57" s="9"/>
    </row>
    <row r="58" spans="1:5" ht="16.5" customHeight="1">
      <c r="A58" t="s">
        <v>199</v>
      </c>
      <c r="B58" s="9" t="s">
        <v>200</v>
      </c>
      <c r="C58" s="9">
        <f t="shared" si="1"/>
        <v>0</v>
      </c>
      <c r="D58" s="9"/>
      <c r="E58" s="9"/>
    </row>
    <row r="59" spans="1:5" ht="16.5" customHeight="1">
      <c r="A59" t="s">
        <v>201</v>
      </c>
      <c r="B59" s="9" t="s">
        <v>202</v>
      </c>
      <c r="C59" s="9">
        <f t="shared" si="1"/>
        <v>0</v>
      </c>
      <c r="D59" s="9"/>
      <c r="E59" s="9"/>
    </row>
    <row r="60" spans="1:5" ht="16.5" customHeight="1">
      <c r="A60" t="s">
        <v>203</v>
      </c>
      <c r="B60" s="9" t="s">
        <v>130</v>
      </c>
      <c r="C60" s="9">
        <f t="shared" si="1"/>
        <v>7</v>
      </c>
      <c r="D60" s="9">
        <v>7</v>
      </c>
      <c r="E60" s="9"/>
    </row>
    <row r="61" spans="1:5" ht="16.5" customHeight="1">
      <c r="A61" t="s">
        <v>204</v>
      </c>
      <c r="B61" s="9" t="s">
        <v>205</v>
      </c>
      <c r="C61" s="9">
        <f t="shared" si="1"/>
        <v>0</v>
      </c>
      <c r="D61" s="9"/>
      <c r="E61" s="9"/>
    </row>
    <row r="62" spans="1:5" ht="16.5" customHeight="1">
      <c r="A62" t="s">
        <v>206</v>
      </c>
      <c r="B62" s="9" t="s">
        <v>207</v>
      </c>
      <c r="C62" s="9">
        <f t="shared" si="1"/>
        <v>748</v>
      </c>
      <c r="D62" s="9">
        <f>SUM(D63:D72)</f>
        <v>642</v>
      </c>
      <c r="E62" s="9">
        <f>SUM(E63:E72)</f>
        <v>106</v>
      </c>
    </row>
    <row r="63" spans="1:5" ht="16.5" customHeight="1">
      <c r="A63" t="s">
        <v>208</v>
      </c>
      <c r="B63" s="9" t="s">
        <v>114</v>
      </c>
      <c r="C63" s="9">
        <f t="shared" si="1"/>
        <v>642</v>
      </c>
      <c r="D63" s="9">
        <v>642</v>
      </c>
      <c r="E63" s="9">
        <v>0</v>
      </c>
    </row>
    <row r="64" spans="1:5" ht="16.5" customHeight="1">
      <c r="A64" t="s">
        <v>209</v>
      </c>
      <c r="B64" s="9" t="s">
        <v>116</v>
      </c>
      <c r="C64" s="9">
        <f t="shared" si="1"/>
        <v>0</v>
      </c>
      <c r="D64" s="9"/>
      <c r="E64" s="9">
        <v>0</v>
      </c>
    </row>
    <row r="65" spans="1:5" ht="16.5" customHeight="1">
      <c r="A65" t="s">
        <v>210</v>
      </c>
      <c r="B65" s="9" t="s">
        <v>138</v>
      </c>
      <c r="C65" s="9">
        <f t="shared" si="1"/>
        <v>0</v>
      </c>
      <c r="D65" s="9"/>
      <c r="E65" s="9">
        <v>0</v>
      </c>
    </row>
    <row r="66" spans="1:5" ht="16.5" customHeight="1">
      <c r="A66" t="s">
        <v>211</v>
      </c>
      <c r="B66" s="9" t="s">
        <v>212</v>
      </c>
      <c r="C66" s="9">
        <f t="shared" si="1"/>
        <v>3</v>
      </c>
      <c r="D66" s="9"/>
      <c r="E66" s="9">
        <v>3</v>
      </c>
    </row>
    <row r="67" spans="1:5" ht="16.5" customHeight="1">
      <c r="A67" t="s">
        <v>213</v>
      </c>
      <c r="B67" s="9" t="s">
        <v>214</v>
      </c>
      <c r="C67" s="9">
        <f t="shared" si="1"/>
        <v>103</v>
      </c>
      <c r="D67" s="9"/>
      <c r="E67" s="9">
        <v>103</v>
      </c>
    </row>
    <row r="68" spans="1:5" ht="16.5" customHeight="1">
      <c r="A68" t="s">
        <v>215</v>
      </c>
      <c r="B68" s="9" t="s">
        <v>216</v>
      </c>
      <c r="C68" s="9">
        <f t="shared" si="1"/>
        <v>0</v>
      </c>
      <c r="D68" s="9"/>
      <c r="E68" s="9"/>
    </row>
    <row r="69" spans="1:5" ht="16.5" customHeight="1">
      <c r="A69" t="s">
        <v>217</v>
      </c>
      <c r="B69" s="9" t="s">
        <v>218</v>
      </c>
      <c r="C69" s="9">
        <f t="shared" si="1"/>
        <v>0</v>
      </c>
      <c r="D69" s="9"/>
      <c r="E69" s="9"/>
    </row>
    <row r="70" spans="1:5" ht="16.5" customHeight="1">
      <c r="A70" t="s">
        <v>219</v>
      </c>
      <c r="B70" s="9" t="s">
        <v>220</v>
      </c>
      <c r="C70" s="9">
        <f t="shared" si="1"/>
        <v>0</v>
      </c>
      <c r="D70" s="9"/>
      <c r="E70" s="9"/>
    </row>
    <row r="71" spans="1:5" ht="16.5" customHeight="1">
      <c r="A71" t="s">
        <v>221</v>
      </c>
      <c r="B71" s="9" t="s">
        <v>130</v>
      </c>
      <c r="C71" s="9">
        <f t="shared" si="1"/>
        <v>0</v>
      </c>
      <c r="D71" s="9"/>
      <c r="E71" s="9"/>
    </row>
    <row r="72" spans="1:5" ht="16.5" customHeight="1">
      <c r="A72" t="s">
        <v>222</v>
      </c>
      <c r="B72" s="9" t="s">
        <v>223</v>
      </c>
      <c r="C72" s="9">
        <f aca="true" t="shared" si="2" ref="C72:C103">SUM(D72,E72)</f>
        <v>0</v>
      </c>
      <c r="D72" s="9"/>
      <c r="E72" s="9"/>
    </row>
    <row r="73" spans="1:5" ht="16.5" customHeight="1">
      <c r="A73" t="s">
        <v>224</v>
      </c>
      <c r="B73" s="9" t="s">
        <v>225</v>
      </c>
      <c r="C73" s="9">
        <f t="shared" si="2"/>
        <v>276</v>
      </c>
      <c r="D73" s="9">
        <f>SUM(D74:D76)</f>
        <v>163</v>
      </c>
      <c r="E73" s="9">
        <f>SUM(E74:E76)</f>
        <v>113</v>
      </c>
    </row>
    <row r="74" spans="1:5" ht="16.5" customHeight="1">
      <c r="A74" t="s">
        <v>226</v>
      </c>
      <c r="B74" s="9" t="s">
        <v>114</v>
      </c>
      <c r="C74" s="9">
        <f t="shared" si="2"/>
        <v>163</v>
      </c>
      <c r="D74" s="9">
        <v>163</v>
      </c>
      <c r="E74" s="9">
        <v>0</v>
      </c>
    </row>
    <row r="75" spans="1:5" ht="16.5" customHeight="1">
      <c r="A75" t="s">
        <v>227</v>
      </c>
      <c r="B75" s="9" t="s">
        <v>228</v>
      </c>
      <c r="C75" s="9">
        <f t="shared" si="2"/>
        <v>100</v>
      </c>
      <c r="D75" s="9"/>
      <c r="E75" s="9">
        <v>100</v>
      </c>
    </row>
    <row r="76" spans="1:5" ht="16.5" customHeight="1">
      <c r="A76" t="s">
        <v>229</v>
      </c>
      <c r="B76" s="9" t="s">
        <v>230</v>
      </c>
      <c r="C76" s="9">
        <f t="shared" si="2"/>
        <v>13</v>
      </c>
      <c r="D76" s="9"/>
      <c r="E76" s="9">
        <v>13</v>
      </c>
    </row>
    <row r="77" spans="1:5" ht="16.5" customHeight="1">
      <c r="A77" t="s">
        <v>231</v>
      </c>
      <c r="B77" s="9" t="s">
        <v>232</v>
      </c>
      <c r="C77" s="9">
        <f t="shared" si="2"/>
        <v>90</v>
      </c>
      <c r="D77" s="9">
        <f>SUM(D78:D80)</f>
        <v>64</v>
      </c>
      <c r="E77" s="9">
        <f>SUM(E78:E80)</f>
        <v>26</v>
      </c>
    </row>
    <row r="78" spans="1:5" ht="16.5" customHeight="1">
      <c r="A78" t="s">
        <v>233</v>
      </c>
      <c r="B78" s="9" t="s">
        <v>114</v>
      </c>
      <c r="C78" s="9">
        <f t="shared" si="2"/>
        <v>64</v>
      </c>
      <c r="D78" s="9">
        <v>64</v>
      </c>
      <c r="E78" s="9"/>
    </row>
    <row r="79" spans="1:5" ht="16.5" customHeight="1">
      <c r="A79" t="s">
        <v>234</v>
      </c>
      <c r="B79" s="9" t="s">
        <v>116</v>
      </c>
      <c r="C79" s="9">
        <f t="shared" si="2"/>
        <v>0</v>
      </c>
      <c r="D79" s="9"/>
      <c r="E79" s="9"/>
    </row>
    <row r="80" spans="1:5" ht="16.5" customHeight="1">
      <c r="A80" t="s">
        <v>235</v>
      </c>
      <c r="B80" s="9" t="s">
        <v>236</v>
      </c>
      <c r="C80" s="9">
        <f t="shared" si="2"/>
        <v>26</v>
      </c>
      <c r="D80" s="9"/>
      <c r="E80" s="9">
        <v>26</v>
      </c>
    </row>
    <row r="81" spans="1:5" ht="16.5" customHeight="1">
      <c r="A81" t="s">
        <v>237</v>
      </c>
      <c r="B81" s="9" t="s">
        <v>238</v>
      </c>
      <c r="C81" s="9">
        <f t="shared" si="2"/>
        <v>993</v>
      </c>
      <c r="D81" s="9">
        <f>SUM(D82:D88)</f>
        <v>323</v>
      </c>
      <c r="E81" s="9">
        <f>SUM(E82:E88)</f>
        <v>670</v>
      </c>
    </row>
    <row r="82" spans="1:5" ht="16.5" customHeight="1">
      <c r="A82" t="s">
        <v>239</v>
      </c>
      <c r="B82" s="9" t="s">
        <v>114</v>
      </c>
      <c r="C82" s="9">
        <f t="shared" si="2"/>
        <v>323</v>
      </c>
      <c r="D82" s="9">
        <v>323</v>
      </c>
      <c r="E82" s="9"/>
    </row>
    <row r="83" spans="1:5" ht="16.5" customHeight="1">
      <c r="A83" t="s">
        <v>240</v>
      </c>
      <c r="B83" s="9" t="s">
        <v>116</v>
      </c>
      <c r="C83" s="9">
        <f t="shared" si="2"/>
        <v>0</v>
      </c>
      <c r="D83" s="9"/>
      <c r="E83" s="9"/>
    </row>
    <row r="84" spans="1:5" ht="16.5" customHeight="1">
      <c r="A84" t="s">
        <v>241</v>
      </c>
      <c r="B84" s="9" t="s">
        <v>138</v>
      </c>
      <c r="C84" s="9">
        <f t="shared" si="2"/>
        <v>0</v>
      </c>
      <c r="D84" s="9"/>
      <c r="E84" s="9"/>
    </row>
    <row r="85" spans="1:5" ht="16.5" customHeight="1">
      <c r="A85" t="s">
        <v>242</v>
      </c>
      <c r="B85" s="9" t="s">
        <v>243</v>
      </c>
      <c r="C85" s="9">
        <f t="shared" si="2"/>
        <v>0</v>
      </c>
      <c r="D85" s="9"/>
      <c r="E85" s="9"/>
    </row>
    <row r="86" spans="1:5" ht="16.5" customHeight="1">
      <c r="A86" t="s">
        <v>244</v>
      </c>
      <c r="B86" s="9" t="s">
        <v>245</v>
      </c>
      <c r="C86" s="9">
        <f t="shared" si="2"/>
        <v>0</v>
      </c>
      <c r="D86" s="9"/>
      <c r="E86" s="9"/>
    </row>
    <row r="87" spans="1:5" ht="16.5" customHeight="1">
      <c r="A87" t="s">
        <v>246</v>
      </c>
      <c r="B87" s="9" t="s">
        <v>130</v>
      </c>
      <c r="C87" s="9">
        <f t="shared" si="2"/>
        <v>0</v>
      </c>
      <c r="D87" s="9"/>
      <c r="E87" s="9"/>
    </row>
    <row r="88" spans="1:5" ht="16.5" customHeight="1">
      <c r="A88" t="s">
        <v>247</v>
      </c>
      <c r="B88" s="9" t="s">
        <v>248</v>
      </c>
      <c r="C88" s="9">
        <f t="shared" si="2"/>
        <v>670</v>
      </c>
      <c r="D88" s="9"/>
      <c r="E88" s="9">
        <v>670</v>
      </c>
    </row>
    <row r="89" spans="1:5" ht="16.5" customHeight="1">
      <c r="A89" t="s">
        <v>249</v>
      </c>
      <c r="B89" s="9" t="s">
        <v>250</v>
      </c>
      <c r="C89" s="9">
        <f t="shared" si="2"/>
        <v>419</v>
      </c>
      <c r="D89" s="9">
        <f>SUM(D90:D93)</f>
        <v>269</v>
      </c>
      <c r="E89" s="9">
        <f>SUM(E90:E93)</f>
        <v>150</v>
      </c>
    </row>
    <row r="90" spans="1:5" ht="16.5" customHeight="1">
      <c r="A90" t="s">
        <v>251</v>
      </c>
      <c r="B90" s="9" t="s">
        <v>114</v>
      </c>
      <c r="C90" s="9">
        <f t="shared" si="2"/>
        <v>115</v>
      </c>
      <c r="D90" s="9">
        <v>115</v>
      </c>
      <c r="E90" s="9">
        <v>0</v>
      </c>
    </row>
    <row r="91" spans="1:5" ht="16.5" customHeight="1">
      <c r="A91" t="s">
        <v>252</v>
      </c>
      <c r="B91" s="9" t="s">
        <v>253</v>
      </c>
      <c r="C91" s="9">
        <f t="shared" si="2"/>
        <v>57</v>
      </c>
      <c r="D91" s="9"/>
      <c r="E91" s="9">
        <v>57</v>
      </c>
    </row>
    <row r="92" spans="1:5" ht="16.5" customHeight="1">
      <c r="A92" t="s">
        <v>254</v>
      </c>
      <c r="B92" s="9" t="s">
        <v>130</v>
      </c>
      <c r="C92" s="9">
        <f t="shared" si="2"/>
        <v>154</v>
      </c>
      <c r="D92" s="9">
        <v>154</v>
      </c>
      <c r="E92" s="9">
        <v>0</v>
      </c>
    </row>
    <row r="93" spans="1:5" ht="16.5" customHeight="1">
      <c r="A93" t="s">
        <v>255</v>
      </c>
      <c r="B93" s="9" t="s">
        <v>256</v>
      </c>
      <c r="C93" s="9">
        <f t="shared" si="2"/>
        <v>93</v>
      </c>
      <c r="D93" s="9"/>
      <c r="E93" s="9">
        <v>93</v>
      </c>
    </row>
    <row r="94" spans="1:5" ht="16.5" customHeight="1">
      <c r="A94" t="s">
        <v>257</v>
      </c>
      <c r="B94" s="9" t="s">
        <v>258</v>
      </c>
      <c r="C94" s="9">
        <f t="shared" si="2"/>
        <v>894</v>
      </c>
      <c r="D94" s="9">
        <f>SUM(D95:D103)</f>
        <v>799</v>
      </c>
      <c r="E94" s="9">
        <f>SUM(E95:E103)</f>
        <v>95</v>
      </c>
    </row>
    <row r="95" spans="1:5" ht="16.5" customHeight="1">
      <c r="A95" t="s">
        <v>259</v>
      </c>
      <c r="B95" s="9" t="s">
        <v>114</v>
      </c>
      <c r="C95" s="9">
        <f t="shared" si="2"/>
        <v>799</v>
      </c>
      <c r="D95" s="9">
        <v>799</v>
      </c>
      <c r="E95" s="9"/>
    </row>
    <row r="96" spans="1:5" ht="16.5" customHeight="1">
      <c r="A96" t="s">
        <v>260</v>
      </c>
      <c r="B96" s="9" t="s">
        <v>116</v>
      </c>
      <c r="C96" s="9">
        <f t="shared" si="2"/>
        <v>37</v>
      </c>
      <c r="D96" s="9"/>
      <c r="E96" s="9">
        <v>37</v>
      </c>
    </row>
    <row r="97" spans="1:5" ht="16.5" customHeight="1">
      <c r="A97" t="s">
        <v>261</v>
      </c>
      <c r="B97" s="9" t="s">
        <v>138</v>
      </c>
      <c r="C97" s="9">
        <f t="shared" si="2"/>
        <v>0</v>
      </c>
      <c r="D97" s="9"/>
      <c r="E97" s="9"/>
    </row>
    <row r="98" spans="1:5" ht="16.5" customHeight="1">
      <c r="A98" t="s">
        <v>262</v>
      </c>
      <c r="B98" s="9" t="s">
        <v>263</v>
      </c>
      <c r="C98" s="9">
        <f t="shared" si="2"/>
        <v>27</v>
      </c>
      <c r="D98" s="9"/>
      <c r="E98" s="9">
        <v>27</v>
      </c>
    </row>
    <row r="99" spans="1:5" ht="16.5" customHeight="1">
      <c r="A99" t="s">
        <v>264</v>
      </c>
      <c r="B99" s="9" t="s">
        <v>265</v>
      </c>
      <c r="C99" s="9">
        <f t="shared" si="2"/>
        <v>0</v>
      </c>
      <c r="D99" s="9"/>
      <c r="E99" s="9"/>
    </row>
    <row r="100" spans="1:5" ht="16.5" customHeight="1">
      <c r="A100" t="s">
        <v>266</v>
      </c>
      <c r="B100" s="9" t="s">
        <v>267</v>
      </c>
      <c r="C100" s="9">
        <f t="shared" si="2"/>
        <v>0</v>
      </c>
      <c r="D100" s="9"/>
      <c r="E100" s="9"/>
    </row>
    <row r="101" spans="1:5" ht="16.5" customHeight="1">
      <c r="A101" t="s">
        <v>268</v>
      </c>
      <c r="B101" s="9" t="s">
        <v>218</v>
      </c>
      <c r="C101" s="9">
        <f t="shared" si="2"/>
        <v>0</v>
      </c>
      <c r="D101" s="9"/>
      <c r="E101" s="9"/>
    </row>
    <row r="102" spans="1:5" ht="16.5" customHeight="1">
      <c r="A102" t="s">
        <v>269</v>
      </c>
      <c r="B102" s="9" t="s">
        <v>130</v>
      </c>
      <c r="C102" s="9">
        <f t="shared" si="2"/>
        <v>0</v>
      </c>
      <c r="D102" s="9"/>
      <c r="E102" s="9"/>
    </row>
    <row r="103" spans="1:5" ht="16.5" customHeight="1">
      <c r="A103" t="s">
        <v>270</v>
      </c>
      <c r="B103" s="9" t="s">
        <v>271</v>
      </c>
      <c r="C103" s="9">
        <f t="shared" si="2"/>
        <v>31</v>
      </c>
      <c r="D103" s="9"/>
      <c r="E103" s="9">
        <v>31</v>
      </c>
    </row>
    <row r="104" spans="1:5" ht="16.5" customHeight="1">
      <c r="A104" t="s">
        <v>272</v>
      </c>
      <c r="B104" s="9" t="s">
        <v>273</v>
      </c>
      <c r="C104" s="9">
        <f aca="true" t="shared" si="3" ref="C104:C135">SUM(D104,E104)</f>
        <v>462</v>
      </c>
      <c r="D104" s="9">
        <f>SUM(D105:D116)</f>
        <v>447</v>
      </c>
      <c r="E104" s="9">
        <f>SUM(E105:E116)</f>
        <v>15</v>
      </c>
    </row>
    <row r="105" spans="1:5" ht="16.5" customHeight="1">
      <c r="A105" t="s">
        <v>274</v>
      </c>
      <c r="B105" s="9" t="s">
        <v>114</v>
      </c>
      <c r="C105" s="9">
        <f t="shared" si="3"/>
        <v>146</v>
      </c>
      <c r="D105" s="9">
        <v>146</v>
      </c>
      <c r="E105" s="9"/>
    </row>
    <row r="106" spans="1:5" ht="16.5" customHeight="1">
      <c r="A106" t="s">
        <v>275</v>
      </c>
      <c r="B106" s="9" t="s">
        <v>116</v>
      </c>
      <c r="C106" s="9">
        <f t="shared" si="3"/>
        <v>0</v>
      </c>
      <c r="D106" s="9"/>
      <c r="E106" s="9"/>
    </row>
    <row r="107" spans="1:5" ht="16.5" customHeight="1">
      <c r="A107" t="s">
        <v>276</v>
      </c>
      <c r="B107" s="9" t="s">
        <v>138</v>
      </c>
      <c r="C107" s="9">
        <f t="shared" si="3"/>
        <v>0</v>
      </c>
      <c r="D107" s="9"/>
      <c r="E107" s="9"/>
    </row>
    <row r="108" spans="1:5" ht="16.5" customHeight="1">
      <c r="A108" t="s">
        <v>277</v>
      </c>
      <c r="B108" s="9" t="s">
        <v>278</v>
      </c>
      <c r="C108" s="9">
        <f t="shared" si="3"/>
        <v>0</v>
      </c>
      <c r="D108" s="9"/>
      <c r="E108" s="9"/>
    </row>
    <row r="109" spans="1:5" ht="16.5" customHeight="1">
      <c r="A109" t="s">
        <v>279</v>
      </c>
      <c r="B109" s="9" t="s">
        <v>280</v>
      </c>
      <c r="C109" s="9">
        <f t="shared" si="3"/>
        <v>0</v>
      </c>
      <c r="D109" s="9"/>
      <c r="E109" s="9"/>
    </row>
    <row r="110" spans="1:5" ht="16.5" customHeight="1">
      <c r="A110" t="s">
        <v>281</v>
      </c>
      <c r="B110" s="9" t="s">
        <v>282</v>
      </c>
      <c r="C110" s="9">
        <f t="shared" si="3"/>
        <v>0</v>
      </c>
      <c r="D110" s="9"/>
      <c r="E110" s="9"/>
    </row>
    <row r="111" spans="1:5" ht="16.5" customHeight="1">
      <c r="A111" t="s">
        <v>283</v>
      </c>
      <c r="B111" s="9" t="s">
        <v>284</v>
      </c>
      <c r="C111" s="9">
        <f t="shared" si="3"/>
        <v>15</v>
      </c>
      <c r="D111" s="9"/>
      <c r="E111" s="9">
        <v>15</v>
      </c>
    </row>
    <row r="112" spans="1:5" ht="16.5" customHeight="1">
      <c r="A112" t="s">
        <v>285</v>
      </c>
      <c r="B112" s="9" t="s">
        <v>286</v>
      </c>
      <c r="C112" s="9">
        <f t="shared" si="3"/>
        <v>0</v>
      </c>
      <c r="D112" s="9"/>
      <c r="E112" s="9"/>
    </row>
    <row r="113" spans="1:5" ht="16.5" customHeight="1">
      <c r="A113" t="s">
        <v>287</v>
      </c>
      <c r="B113" s="9" t="s">
        <v>288</v>
      </c>
      <c r="C113" s="9">
        <f t="shared" si="3"/>
        <v>0</v>
      </c>
      <c r="D113" s="9"/>
      <c r="E113" s="9"/>
    </row>
    <row r="114" spans="1:5" ht="16.5" customHeight="1">
      <c r="A114" t="s">
        <v>289</v>
      </c>
      <c r="B114" s="9" t="s">
        <v>218</v>
      </c>
      <c r="C114" s="9">
        <f t="shared" si="3"/>
        <v>0</v>
      </c>
      <c r="D114" s="9"/>
      <c r="E114" s="9"/>
    </row>
    <row r="115" spans="1:5" ht="16.5" customHeight="1">
      <c r="A115" t="s">
        <v>290</v>
      </c>
      <c r="B115" s="9" t="s">
        <v>130</v>
      </c>
      <c r="C115" s="9">
        <f t="shared" si="3"/>
        <v>301</v>
      </c>
      <c r="D115" s="9">
        <v>301</v>
      </c>
      <c r="E115" s="9"/>
    </row>
    <row r="116" spans="1:5" ht="16.5" customHeight="1">
      <c r="A116" t="s">
        <v>291</v>
      </c>
      <c r="B116" s="9" t="s">
        <v>292</v>
      </c>
      <c r="C116" s="9">
        <f t="shared" si="3"/>
        <v>0</v>
      </c>
      <c r="D116" s="9"/>
      <c r="E116" s="9"/>
    </row>
    <row r="117" spans="1:5" ht="16.5" customHeight="1">
      <c r="A117" t="s">
        <v>293</v>
      </c>
      <c r="B117" s="9" t="s">
        <v>294</v>
      </c>
      <c r="C117" s="9">
        <f t="shared" si="3"/>
        <v>42</v>
      </c>
      <c r="D117" s="9">
        <f>SUM(D118:D123)</f>
        <v>40</v>
      </c>
      <c r="E117" s="9">
        <f>SUM(E118:E123)</f>
        <v>2</v>
      </c>
    </row>
    <row r="118" spans="1:5" ht="16.5" customHeight="1">
      <c r="A118" t="s">
        <v>295</v>
      </c>
      <c r="B118" s="9" t="s">
        <v>114</v>
      </c>
      <c r="C118" s="9">
        <f t="shared" si="3"/>
        <v>40</v>
      </c>
      <c r="D118" s="9">
        <v>40</v>
      </c>
      <c r="E118" s="9"/>
    </row>
    <row r="119" spans="1:5" ht="16.5" customHeight="1">
      <c r="A119" t="s">
        <v>296</v>
      </c>
      <c r="B119" s="9" t="s">
        <v>116</v>
      </c>
      <c r="C119" s="9">
        <f t="shared" si="3"/>
        <v>2</v>
      </c>
      <c r="D119" s="9"/>
      <c r="E119" s="9">
        <v>2</v>
      </c>
    </row>
    <row r="120" spans="1:5" ht="16.5" customHeight="1">
      <c r="A120" t="s">
        <v>297</v>
      </c>
      <c r="B120" s="9" t="s">
        <v>138</v>
      </c>
      <c r="C120" s="9">
        <f t="shared" si="3"/>
        <v>0</v>
      </c>
      <c r="D120" s="9"/>
      <c r="E120" s="9"/>
    </row>
    <row r="121" spans="1:5" ht="16.5" customHeight="1">
      <c r="A121" t="s">
        <v>298</v>
      </c>
      <c r="B121" s="9" t="s">
        <v>299</v>
      </c>
      <c r="C121" s="9">
        <f t="shared" si="3"/>
        <v>0</v>
      </c>
      <c r="D121" s="9"/>
      <c r="E121" s="9"/>
    </row>
    <row r="122" spans="1:5" ht="16.5" customHeight="1">
      <c r="A122" t="s">
        <v>300</v>
      </c>
      <c r="B122" s="9" t="s">
        <v>130</v>
      </c>
      <c r="C122" s="9">
        <f t="shared" si="3"/>
        <v>0</v>
      </c>
      <c r="D122" s="9"/>
      <c r="E122" s="9"/>
    </row>
    <row r="123" spans="1:5" ht="16.5" customHeight="1">
      <c r="A123" t="s">
        <v>301</v>
      </c>
      <c r="B123" s="9" t="s">
        <v>302</v>
      </c>
      <c r="C123" s="9">
        <f t="shared" si="3"/>
        <v>0</v>
      </c>
      <c r="D123" s="9"/>
      <c r="E123" s="9"/>
    </row>
    <row r="124" spans="1:5" ht="16.5" customHeight="1">
      <c r="A124" t="s">
        <v>303</v>
      </c>
      <c r="B124" s="9" t="s">
        <v>304</v>
      </c>
      <c r="C124" s="9">
        <f t="shared" si="3"/>
        <v>4</v>
      </c>
      <c r="D124" s="9">
        <f>SUM(D125:D130)</f>
        <v>0</v>
      </c>
      <c r="E124" s="9">
        <f>SUM(E125:E130)</f>
        <v>4</v>
      </c>
    </row>
    <row r="125" spans="1:5" ht="16.5" customHeight="1">
      <c r="A125" t="s">
        <v>305</v>
      </c>
      <c r="B125" s="9" t="s">
        <v>114</v>
      </c>
      <c r="C125" s="9">
        <f t="shared" si="3"/>
        <v>0</v>
      </c>
      <c r="D125" s="9"/>
      <c r="E125" s="9"/>
    </row>
    <row r="126" spans="1:5" ht="16.5" customHeight="1">
      <c r="A126" t="s">
        <v>306</v>
      </c>
      <c r="B126" s="9" t="s">
        <v>116</v>
      </c>
      <c r="C126" s="9">
        <f t="shared" si="3"/>
        <v>0</v>
      </c>
      <c r="D126" s="9"/>
      <c r="E126" s="9"/>
    </row>
    <row r="127" spans="1:5" ht="16.5" customHeight="1">
      <c r="A127" t="s">
        <v>307</v>
      </c>
      <c r="B127" s="9" t="s">
        <v>138</v>
      </c>
      <c r="C127" s="9">
        <f t="shared" si="3"/>
        <v>0</v>
      </c>
      <c r="D127" s="9"/>
      <c r="E127" s="9"/>
    </row>
    <row r="128" spans="1:5" ht="16.5" customHeight="1">
      <c r="A128" t="s">
        <v>308</v>
      </c>
      <c r="B128" s="9" t="s">
        <v>309</v>
      </c>
      <c r="C128" s="9">
        <f t="shared" si="3"/>
        <v>0</v>
      </c>
      <c r="D128" s="9"/>
      <c r="E128" s="9"/>
    </row>
    <row r="129" spans="1:5" ht="16.5" customHeight="1">
      <c r="A129" t="s">
        <v>310</v>
      </c>
      <c r="B129" s="9" t="s">
        <v>130</v>
      </c>
      <c r="C129" s="9">
        <f t="shared" si="3"/>
        <v>0</v>
      </c>
      <c r="D129" s="9"/>
      <c r="E129" s="9"/>
    </row>
    <row r="130" spans="1:5" ht="16.5" customHeight="1">
      <c r="A130" t="s">
        <v>311</v>
      </c>
      <c r="B130" s="9" t="s">
        <v>312</v>
      </c>
      <c r="C130" s="9">
        <f t="shared" si="3"/>
        <v>4</v>
      </c>
      <c r="D130" s="9"/>
      <c r="E130" s="9">
        <v>4</v>
      </c>
    </row>
    <row r="131" spans="1:5" ht="16.5" customHeight="1">
      <c r="A131" t="s">
        <v>313</v>
      </c>
      <c r="B131" s="9" t="s">
        <v>314</v>
      </c>
      <c r="C131" s="9">
        <f t="shared" si="3"/>
        <v>61</v>
      </c>
      <c r="D131" s="9">
        <f>SUM(D132:D136)</f>
        <v>59</v>
      </c>
      <c r="E131" s="9">
        <f>SUM(E132:E136)</f>
        <v>2</v>
      </c>
    </row>
    <row r="132" spans="1:5" ht="16.5" customHeight="1">
      <c r="A132" t="s">
        <v>315</v>
      </c>
      <c r="B132" s="9" t="s">
        <v>114</v>
      </c>
      <c r="C132" s="9">
        <f t="shared" si="3"/>
        <v>59</v>
      </c>
      <c r="D132" s="9">
        <v>59</v>
      </c>
      <c r="E132" s="9"/>
    </row>
    <row r="133" spans="1:5" ht="16.5" customHeight="1">
      <c r="A133" t="s">
        <v>316</v>
      </c>
      <c r="B133" s="9" t="s">
        <v>116</v>
      </c>
      <c r="C133" s="9">
        <f t="shared" si="3"/>
        <v>0</v>
      </c>
      <c r="D133" s="9"/>
      <c r="E133" s="9"/>
    </row>
    <row r="134" spans="1:5" ht="16.5" customHeight="1">
      <c r="A134" t="s">
        <v>317</v>
      </c>
      <c r="B134" s="9" t="s">
        <v>138</v>
      </c>
      <c r="C134" s="9">
        <f t="shared" si="3"/>
        <v>0</v>
      </c>
      <c r="D134" s="9"/>
      <c r="E134" s="9"/>
    </row>
    <row r="135" spans="1:5" ht="16.5" customHeight="1">
      <c r="A135" t="s">
        <v>318</v>
      </c>
      <c r="B135" s="9" t="s">
        <v>319</v>
      </c>
      <c r="C135" s="9">
        <f t="shared" si="3"/>
        <v>2</v>
      </c>
      <c r="D135" s="9"/>
      <c r="E135" s="9">
        <v>2</v>
      </c>
    </row>
    <row r="136" spans="1:5" ht="16.5" customHeight="1">
      <c r="A136" t="s">
        <v>320</v>
      </c>
      <c r="B136" s="9" t="s">
        <v>321</v>
      </c>
      <c r="C136" s="9">
        <f aca="true" t="shared" si="4" ref="C136:C179">SUM(D136,E136)</f>
        <v>0</v>
      </c>
      <c r="D136" s="9"/>
      <c r="E136" s="9"/>
    </row>
    <row r="137" spans="1:5" ht="16.5" customHeight="1">
      <c r="A137" t="s">
        <v>322</v>
      </c>
      <c r="B137" s="9" t="s">
        <v>323</v>
      </c>
      <c r="C137" s="9">
        <f t="shared" si="4"/>
        <v>38</v>
      </c>
      <c r="D137" s="9">
        <f>SUM(D138:D143)</f>
        <v>36</v>
      </c>
      <c r="E137" s="9">
        <f>SUM(E138:E143)</f>
        <v>2</v>
      </c>
    </row>
    <row r="138" spans="1:5" ht="16.5" customHeight="1">
      <c r="A138" t="s">
        <v>324</v>
      </c>
      <c r="B138" s="9" t="s">
        <v>114</v>
      </c>
      <c r="C138" s="9">
        <f t="shared" si="4"/>
        <v>36</v>
      </c>
      <c r="D138" s="9">
        <v>36</v>
      </c>
      <c r="E138" s="9">
        <v>0</v>
      </c>
    </row>
    <row r="139" spans="1:5" ht="16.5" customHeight="1">
      <c r="A139" t="s">
        <v>325</v>
      </c>
      <c r="B139" s="9" t="s">
        <v>116</v>
      </c>
      <c r="C139" s="9">
        <f t="shared" si="4"/>
        <v>2</v>
      </c>
      <c r="D139" s="9"/>
      <c r="E139" s="9">
        <v>2</v>
      </c>
    </row>
    <row r="140" spans="1:5" ht="16.5" customHeight="1">
      <c r="A140" t="s">
        <v>326</v>
      </c>
      <c r="B140" s="9" t="s">
        <v>138</v>
      </c>
      <c r="C140" s="9">
        <f t="shared" si="4"/>
        <v>0</v>
      </c>
      <c r="D140" s="9"/>
      <c r="E140" s="9"/>
    </row>
    <row r="141" spans="1:5" ht="16.5" customHeight="1">
      <c r="A141" t="s">
        <v>327</v>
      </c>
      <c r="B141" s="9" t="s">
        <v>144</v>
      </c>
      <c r="C141" s="9">
        <f t="shared" si="4"/>
        <v>0</v>
      </c>
      <c r="D141" s="9"/>
      <c r="E141" s="9"/>
    </row>
    <row r="142" spans="1:5" ht="16.5" customHeight="1">
      <c r="A142" t="s">
        <v>328</v>
      </c>
      <c r="B142" s="9" t="s">
        <v>130</v>
      </c>
      <c r="C142" s="9">
        <f t="shared" si="4"/>
        <v>0</v>
      </c>
      <c r="D142" s="9"/>
      <c r="E142" s="9"/>
    </row>
    <row r="143" spans="1:5" ht="16.5" customHeight="1">
      <c r="A143" t="s">
        <v>329</v>
      </c>
      <c r="B143" s="9" t="s">
        <v>330</v>
      </c>
      <c r="C143" s="9">
        <f t="shared" si="4"/>
        <v>0</v>
      </c>
      <c r="D143" s="9"/>
      <c r="E143" s="9"/>
    </row>
    <row r="144" spans="1:5" ht="17.25" customHeight="1">
      <c r="A144" t="s">
        <v>331</v>
      </c>
      <c r="B144" s="9" t="s">
        <v>332</v>
      </c>
      <c r="C144" s="9">
        <f t="shared" si="4"/>
        <v>214</v>
      </c>
      <c r="D144" s="9">
        <f>SUM(D145:D151)</f>
        <v>157</v>
      </c>
      <c r="E144" s="9">
        <f>SUM(E145:E151)</f>
        <v>57</v>
      </c>
    </row>
    <row r="145" spans="1:5" ht="16.5" customHeight="1">
      <c r="A145" t="s">
        <v>333</v>
      </c>
      <c r="B145" s="9" t="s">
        <v>114</v>
      </c>
      <c r="C145" s="9">
        <f t="shared" si="4"/>
        <v>129</v>
      </c>
      <c r="D145" s="9">
        <v>127</v>
      </c>
      <c r="E145" s="9">
        <v>2</v>
      </c>
    </row>
    <row r="146" spans="1:5" ht="16.5" customHeight="1">
      <c r="A146" t="s">
        <v>334</v>
      </c>
      <c r="B146" s="9" t="s">
        <v>116</v>
      </c>
      <c r="C146" s="9">
        <f t="shared" si="4"/>
        <v>0</v>
      </c>
      <c r="D146" s="9"/>
      <c r="E146" s="9"/>
    </row>
    <row r="147" spans="1:5" ht="16.5" customHeight="1">
      <c r="A147" t="s">
        <v>335</v>
      </c>
      <c r="B147" s="9" t="s">
        <v>138</v>
      </c>
      <c r="C147" s="9">
        <f t="shared" si="4"/>
        <v>0</v>
      </c>
      <c r="D147" s="9"/>
      <c r="E147" s="9"/>
    </row>
    <row r="148" spans="1:5" ht="16.5" customHeight="1">
      <c r="A148" t="s">
        <v>336</v>
      </c>
      <c r="B148" s="9" t="s">
        <v>337</v>
      </c>
      <c r="C148" s="9">
        <f t="shared" si="4"/>
        <v>0</v>
      </c>
      <c r="D148" s="9"/>
      <c r="E148" s="9"/>
    </row>
    <row r="149" spans="1:5" ht="16.5" customHeight="1">
      <c r="A149" t="s">
        <v>338</v>
      </c>
      <c r="B149" s="9" t="s">
        <v>339</v>
      </c>
      <c r="C149" s="9">
        <f t="shared" si="4"/>
        <v>0</v>
      </c>
      <c r="D149" s="9"/>
      <c r="E149" s="9"/>
    </row>
    <row r="150" spans="1:5" ht="16.5" customHeight="1">
      <c r="A150" t="s">
        <v>340</v>
      </c>
      <c r="B150" s="9" t="s">
        <v>130</v>
      </c>
      <c r="C150" s="9">
        <f t="shared" si="4"/>
        <v>30</v>
      </c>
      <c r="D150" s="9">
        <v>30</v>
      </c>
      <c r="E150" s="9"/>
    </row>
    <row r="151" spans="1:5" ht="16.5" customHeight="1">
      <c r="A151" t="s">
        <v>341</v>
      </c>
      <c r="B151" s="9" t="s">
        <v>342</v>
      </c>
      <c r="C151" s="9">
        <f t="shared" si="4"/>
        <v>55</v>
      </c>
      <c r="D151" s="9"/>
      <c r="E151" s="9">
        <v>55</v>
      </c>
    </row>
    <row r="152" spans="1:5" ht="16.5" customHeight="1">
      <c r="A152" t="s">
        <v>343</v>
      </c>
      <c r="B152" s="9" t="s">
        <v>344</v>
      </c>
      <c r="C152" s="9">
        <f t="shared" si="4"/>
        <v>925</v>
      </c>
      <c r="D152" s="9">
        <f>SUM(D153:D158)</f>
        <v>441</v>
      </c>
      <c r="E152" s="9">
        <f>SUM(E153:E158)</f>
        <v>484</v>
      </c>
    </row>
    <row r="153" spans="1:5" ht="16.5" customHeight="1">
      <c r="A153" t="s">
        <v>345</v>
      </c>
      <c r="B153" s="9" t="s">
        <v>114</v>
      </c>
      <c r="C153" s="9">
        <f t="shared" si="4"/>
        <v>442</v>
      </c>
      <c r="D153" s="9">
        <v>440</v>
      </c>
      <c r="E153" s="9">
        <v>2</v>
      </c>
    </row>
    <row r="154" spans="1:5" ht="16.5" customHeight="1">
      <c r="A154" t="s">
        <v>346</v>
      </c>
      <c r="B154" s="9" t="s">
        <v>116</v>
      </c>
      <c r="C154" s="9">
        <f t="shared" si="4"/>
        <v>40</v>
      </c>
      <c r="D154" s="9"/>
      <c r="E154" s="9">
        <v>40</v>
      </c>
    </row>
    <row r="155" spans="1:5" ht="16.5" customHeight="1">
      <c r="A155" t="s">
        <v>347</v>
      </c>
      <c r="B155" s="9" t="s">
        <v>138</v>
      </c>
      <c r="C155" s="9">
        <f t="shared" si="4"/>
        <v>141</v>
      </c>
      <c r="D155" s="9">
        <v>1</v>
      </c>
      <c r="E155" s="9">
        <v>140</v>
      </c>
    </row>
    <row r="156" spans="1:5" ht="16.5" customHeight="1">
      <c r="A156" t="s">
        <v>348</v>
      </c>
      <c r="B156" s="9" t="s">
        <v>349</v>
      </c>
      <c r="C156" s="9">
        <f t="shared" si="4"/>
        <v>300</v>
      </c>
      <c r="D156" s="9"/>
      <c r="E156" s="9">
        <v>300</v>
      </c>
    </row>
    <row r="157" spans="1:5" ht="16.5" customHeight="1">
      <c r="A157" t="s">
        <v>350</v>
      </c>
      <c r="B157" s="9" t="s">
        <v>130</v>
      </c>
      <c r="C157" s="9">
        <f t="shared" si="4"/>
        <v>0</v>
      </c>
      <c r="D157" s="9"/>
      <c r="E157" s="9">
        <v>0</v>
      </c>
    </row>
    <row r="158" spans="1:5" ht="16.5" customHeight="1">
      <c r="A158" t="s">
        <v>351</v>
      </c>
      <c r="B158" s="9" t="s">
        <v>352</v>
      </c>
      <c r="C158" s="9">
        <f t="shared" si="4"/>
        <v>2</v>
      </c>
      <c r="D158" s="9"/>
      <c r="E158" s="9">
        <v>2</v>
      </c>
    </row>
    <row r="159" spans="1:5" ht="16.5" customHeight="1">
      <c r="A159" t="s">
        <v>353</v>
      </c>
      <c r="B159" s="9" t="s">
        <v>354</v>
      </c>
      <c r="C159" s="9">
        <f t="shared" si="4"/>
        <v>266</v>
      </c>
      <c r="D159" s="9">
        <f>SUM(D160:D164)</f>
        <v>161</v>
      </c>
      <c r="E159" s="9">
        <f>SUM(E160:E164)</f>
        <v>105</v>
      </c>
    </row>
    <row r="160" spans="1:5" ht="16.5" customHeight="1">
      <c r="A160" t="s">
        <v>355</v>
      </c>
      <c r="B160" s="9" t="s">
        <v>114</v>
      </c>
      <c r="C160" s="9">
        <f t="shared" si="4"/>
        <v>161</v>
      </c>
      <c r="D160" s="9">
        <v>161</v>
      </c>
      <c r="E160" s="9">
        <v>0</v>
      </c>
    </row>
    <row r="161" spans="1:5" ht="16.5" customHeight="1">
      <c r="A161" t="s">
        <v>356</v>
      </c>
      <c r="B161" s="9" t="s">
        <v>116</v>
      </c>
      <c r="C161" s="9">
        <f t="shared" si="4"/>
        <v>0</v>
      </c>
      <c r="D161" s="9"/>
      <c r="E161" s="9"/>
    </row>
    <row r="162" spans="1:5" ht="16.5" customHeight="1">
      <c r="A162" t="s">
        <v>357</v>
      </c>
      <c r="B162" s="9" t="s">
        <v>138</v>
      </c>
      <c r="C162" s="9">
        <f t="shared" si="4"/>
        <v>0</v>
      </c>
      <c r="D162" s="9"/>
      <c r="E162" s="9"/>
    </row>
    <row r="163" spans="1:5" ht="16.5" customHeight="1">
      <c r="A163" t="s">
        <v>358</v>
      </c>
      <c r="B163" s="9" t="s">
        <v>130</v>
      </c>
      <c r="C163" s="9">
        <f t="shared" si="4"/>
        <v>25</v>
      </c>
      <c r="D163" s="9"/>
      <c r="E163" s="9">
        <v>25</v>
      </c>
    </row>
    <row r="164" spans="1:5" ht="16.5" customHeight="1">
      <c r="A164" t="s">
        <v>359</v>
      </c>
      <c r="B164" s="9" t="s">
        <v>360</v>
      </c>
      <c r="C164" s="9">
        <f t="shared" si="4"/>
        <v>80</v>
      </c>
      <c r="D164" s="9"/>
      <c r="E164" s="9">
        <v>80</v>
      </c>
    </row>
    <row r="165" spans="1:5" ht="16.5" customHeight="1">
      <c r="A165" t="s">
        <v>361</v>
      </c>
      <c r="B165" s="9" t="s">
        <v>362</v>
      </c>
      <c r="C165" s="9">
        <f t="shared" si="4"/>
        <v>287</v>
      </c>
      <c r="D165" s="9">
        <f>SUM(D166:D170)</f>
        <v>162</v>
      </c>
      <c r="E165" s="9">
        <f>SUM(E166:E170)</f>
        <v>125</v>
      </c>
    </row>
    <row r="166" spans="1:5" ht="16.5" customHeight="1">
      <c r="A166" t="s">
        <v>363</v>
      </c>
      <c r="B166" s="9" t="s">
        <v>114</v>
      </c>
      <c r="C166" s="9">
        <f t="shared" si="4"/>
        <v>124</v>
      </c>
      <c r="D166" s="9">
        <v>124</v>
      </c>
      <c r="E166" s="9">
        <v>0</v>
      </c>
    </row>
    <row r="167" spans="1:5" ht="16.5" customHeight="1">
      <c r="A167" t="s">
        <v>364</v>
      </c>
      <c r="B167" s="9" t="s">
        <v>116</v>
      </c>
      <c r="C167" s="9">
        <f t="shared" si="4"/>
        <v>0</v>
      </c>
      <c r="D167" s="9"/>
      <c r="E167" s="9">
        <v>0</v>
      </c>
    </row>
    <row r="168" spans="1:5" ht="16.5" customHeight="1">
      <c r="A168" t="s">
        <v>365</v>
      </c>
      <c r="B168" s="9" t="s">
        <v>138</v>
      </c>
      <c r="C168" s="9">
        <f t="shared" si="4"/>
        <v>0</v>
      </c>
      <c r="D168" s="9"/>
      <c r="E168" s="9">
        <v>0</v>
      </c>
    </row>
    <row r="169" spans="1:5" ht="16.5" customHeight="1">
      <c r="A169" t="s">
        <v>366</v>
      </c>
      <c r="B169" s="9" t="s">
        <v>130</v>
      </c>
      <c r="C169" s="9">
        <f t="shared" si="4"/>
        <v>38</v>
      </c>
      <c r="D169" s="9">
        <v>38</v>
      </c>
      <c r="E169" s="9">
        <v>0</v>
      </c>
    </row>
    <row r="170" spans="1:5" ht="16.5" customHeight="1">
      <c r="A170" t="s">
        <v>367</v>
      </c>
      <c r="B170" s="9" t="s">
        <v>368</v>
      </c>
      <c r="C170" s="9">
        <f t="shared" si="4"/>
        <v>125</v>
      </c>
      <c r="D170" s="9"/>
      <c r="E170" s="9">
        <v>125</v>
      </c>
    </row>
    <row r="171" spans="1:5" ht="16.5" customHeight="1">
      <c r="A171" t="s">
        <v>369</v>
      </c>
      <c r="B171" s="9" t="s">
        <v>370</v>
      </c>
      <c r="C171" s="9">
        <f t="shared" si="4"/>
        <v>94</v>
      </c>
      <c r="D171" s="9">
        <f>SUM(D172:D176)</f>
        <v>74</v>
      </c>
      <c r="E171" s="9">
        <f>SUM(E172:E176)</f>
        <v>20</v>
      </c>
    </row>
    <row r="172" spans="1:5" ht="16.5" customHeight="1">
      <c r="A172" t="s">
        <v>371</v>
      </c>
      <c r="B172" s="9" t="s">
        <v>114</v>
      </c>
      <c r="C172" s="9">
        <f t="shared" si="4"/>
        <v>74</v>
      </c>
      <c r="D172" s="9">
        <v>74</v>
      </c>
      <c r="E172" s="9">
        <v>0</v>
      </c>
    </row>
    <row r="173" spans="1:5" ht="16.5" customHeight="1">
      <c r="A173" t="s">
        <v>372</v>
      </c>
      <c r="B173" s="9" t="s">
        <v>116</v>
      </c>
      <c r="C173" s="9">
        <f t="shared" si="4"/>
        <v>0</v>
      </c>
      <c r="D173" s="9"/>
      <c r="E173" s="9"/>
    </row>
    <row r="174" spans="1:5" ht="16.5" customHeight="1">
      <c r="A174" t="s">
        <v>373</v>
      </c>
      <c r="B174" s="9" t="s">
        <v>138</v>
      </c>
      <c r="C174" s="9">
        <f t="shared" si="4"/>
        <v>0</v>
      </c>
      <c r="D174" s="9"/>
      <c r="E174" s="9">
        <v>0</v>
      </c>
    </row>
    <row r="175" spans="1:5" ht="16.5" customHeight="1">
      <c r="A175" t="s">
        <v>374</v>
      </c>
      <c r="B175" s="9" t="s">
        <v>130</v>
      </c>
      <c r="C175" s="9">
        <f t="shared" si="4"/>
        <v>0</v>
      </c>
      <c r="D175" s="9"/>
      <c r="E175" s="9">
        <v>0</v>
      </c>
    </row>
    <row r="176" spans="1:5" ht="16.5" customHeight="1">
      <c r="A176" t="s">
        <v>375</v>
      </c>
      <c r="B176" s="9" t="s">
        <v>376</v>
      </c>
      <c r="C176" s="9">
        <f t="shared" si="4"/>
        <v>20</v>
      </c>
      <c r="D176" s="9"/>
      <c r="E176" s="9">
        <v>20</v>
      </c>
    </row>
    <row r="177" spans="1:5" ht="16.5" customHeight="1">
      <c r="A177" t="s">
        <v>377</v>
      </c>
      <c r="B177" s="9" t="s">
        <v>378</v>
      </c>
      <c r="C177" s="9">
        <f t="shared" si="4"/>
        <v>508</v>
      </c>
      <c r="D177" s="9">
        <f>SUM(D178:D179)</f>
        <v>323</v>
      </c>
      <c r="E177" s="9">
        <f>SUM(E178:E179)</f>
        <v>185</v>
      </c>
    </row>
    <row r="178" spans="1:5" ht="16.5" customHeight="1">
      <c r="A178" t="s">
        <v>379</v>
      </c>
      <c r="B178" s="9" t="s">
        <v>380</v>
      </c>
      <c r="C178" s="9">
        <f t="shared" si="4"/>
        <v>0</v>
      </c>
      <c r="D178" s="9">
        <v>0</v>
      </c>
      <c r="E178" s="9">
        <v>0</v>
      </c>
    </row>
    <row r="179" spans="1:5" ht="16.5" customHeight="1">
      <c r="A179" t="s">
        <v>381</v>
      </c>
      <c r="B179" s="9" t="s">
        <v>382</v>
      </c>
      <c r="C179" s="9">
        <f t="shared" si="4"/>
        <v>508</v>
      </c>
      <c r="D179" s="9">
        <v>323</v>
      </c>
      <c r="E179" s="9">
        <v>185</v>
      </c>
    </row>
    <row r="180" spans="1:5" ht="16.5" customHeight="1">
      <c r="A180" t="s">
        <v>383</v>
      </c>
      <c r="B180" s="9" t="s">
        <v>384</v>
      </c>
      <c r="C180" s="9">
        <f>SUM(C181,C203,C210,C222,C231,C244)</f>
        <v>10291</v>
      </c>
      <c r="D180" s="9">
        <f>SUM(D181,D203,D210,D222,D231,D244)</f>
        <v>5153</v>
      </c>
      <c r="E180" s="9">
        <f>SUM(E181,E203,E210,E222,E231,E244)</f>
        <v>5138</v>
      </c>
    </row>
    <row r="181" spans="1:5" ht="16.5" customHeight="1">
      <c r="A181" t="s">
        <v>385</v>
      </c>
      <c r="B181" s="9" t="s">
        <v>386</v>
      </c>
      <c r="C181" s="9">
        <f>SUM(D181,E181)</f>
        <v>6443</v>
      </c>
      <c r="D181" s="9">
        <f>SUM(D182:D202)</f>
        <v>2876</v>
      </c>
      <c r="E181" s="9">
        <f>SUM(E182:E202)</f>
        <v>3567</v>
      </c>
    </row>
    <row r="182" spans="1:5" ht="16.5" customHeight="1">
      <c r="A182" t="s">
        <v>387</v>
      </c>
      <c r="B182" s="9" t="s">
        <v>114</v>
      </c>
      <c r="C182" s="9">
        <f aca="true" t="shared" si="5" ref="C182:C213">SUM(D182,E182)</f>
        <v>2976</v>
      </c>
      <c r="D182" s="9">
        <v>2876</v>
      </c>
      <c r="E182" s="9">
        <v>100</v>
      </c>
    </row>
    <row r="183" spans="1:5" ht="16.5" customHeight="1">
      <c r="A183" t="s">
        <v>388</v>
      </c>
      <c r="B183" s="9" t="s">
        <v>116</v>
      </c>
      <c r="C183" s="9">
        <f t="shared" si="5"/>
        <v>260</v>
      </c>
      <c r="D183" s="9"/>
      <c r="E183" s="9">
        <v>260</v>
      </c>
    </row>
    <row r="184" spans="1:5" ht="16.5" customHeight="1">
      <c r="A184" t="s">
        <v>389</v>
      </c>
      <c r="B184" s="9" t="s">
        <v>138</v>
      </c>
      <c r="C184" s="9">
        <f t="shared" si="5"/>
        <v>0</v>
      </c>
      <c r="D184" s="9"/>
      <c r="E184" s="9"/>
    </row>
    <row r="185" spans="1:5" ht="16.5" customHeight="1">
      <c r="A185" t="s">
        <v>390</v>
      </c>
      <c r="B185" s="9" t="s">
        <v>391</v>
      </c>
      <c r="C185" s="9">
        <f t="shared" si="5"/>
        <v>0</v>
      </c>
      <c r="D185" s="9"/>
      <c r="E185" s="9"/>
    </row>
    <row r="186" spans="1:5" ht="16.5" customHeight="1">
      <c r="A186" t="s">
        <v>392</v>
      </c>
      <c r="B186" s="9" t="s">
        <v>393</v>
      </c>
      <c r="C186" s="9">
        <f t="shared" si="5"/>
        <v>0</v>
      </c>
      <c r="D186" s="9"/>
      <c r="E186" s="9"/>
    </row>
    <row r="187" spans="1:5" ht="16.5" customHeight="1">
      <c r="A187" t="s">
        <v>394</v>
      </c>
      <c r="B187" s="9" t="s">
        <v>395</v>
      </c>
      <c r="C187" s="9">
        <f t="shared" si="5"/>
        <v>450</v>
      </c>
      <c r="D187" s="9"/>
      <c r="E187" s="9">
        <v>450</v>
      </c>
    </row>
    <row r="188" spans="1:5" ht="16.5" customHeight="1">
      <c r="A188" t="s">
        <v>396</v>
      </c>
      <c r="B188" s="9" t="s">
        <v>397</v>
      </c>
      <c r="C188" s="9">
        <f t="shared" si="5"/>
        <v>0</v>
      </c>
      <c r="D188" s="9"/>
      <c r="E188" s="9"/>
    </row>
    <row r="189" spans="1:5" ht="16.5" customHeight="1">
      <c r="A189" t="s">
        <v>398</v>
      </c>
      <c r="B189" s="9" t="s">
        <v>399</v>
      </c>
      <c r="C189" s="9">
        <f t="shared" si="5"/>
        <v>0</v>
      </c>
      <c r="D189" s="9"/>
      <c r="E189" s="9"/>
    </row>
    <row r="190" spans="1:5" ht="16.5" customHeight="1">
      <c r="A190" t="s">
        <v>400</v>
      </c>
      <c r="B190" s="9" t="s">
        <v>401</v>
      </c>
      <c r="C190" s="9">
        <f t="shared" si="5"/>
        <v>0</v>
      </c>
      <c r="D190" s="9"/>
      <c r="E190" s="9"/>
    </row>
    <row r="191" spans="1:5" ht="16.5" customHeight="1">
      <c r="A191" t="s">
        <v>402</v>
      </c>
      <c r="B191" s="9" t="s">
        <v>403</v>
      </c>
      <c r="C191" s="9">
        <f t="shared" si="5"/>
        <v>0</v>
      </c>
      <c r="D191" s="9"/>
      <c r="E191" s="9"/>
    </row>
    <row r="192" spans="1:5" ht="16.5" customHeight="1">
      <c r="A192" t="s">
        <v>404</v>
      </c>
      <c r="B192" s="9" t="s">
        <v>405</v>
      </c>
      <c r="C192" s="9">
        <f t="shared" si="5"/>
        <v>0</v>
      </c>
      <c r="D192" s="9"/>
      <c r="E192" s="9"/>
    </row>
    <row r="193" spans="1:5" ht="16.5" customHeight="1">
      <c r="A193" t="s">
        <v>406</v>
      </c>
      <c r="B193" s="9" t="s">
        <v>407</v>
      </c>
      <c r="C193" s="9">
        <f t="shared" si="5"/>
        <v>891</v>
      </c>
      <c r="D193" s="9"/>
      <c r="E193" s="9">
        <v>891</v>
      </c>
    </row>
    <row r="194" spans="1:5" ht="16.5" customHeight="1">
      <c r="A194" t="s">
        <v>408</v>
      </c>
      <c r="B194" s="9" t="s">
        <v>409</v>
      </c>
      <c r="C194" s="9">
        <f t="shared" si="5"/>
        <v>0</v>
      </c>
      <c r="D194" s="9"/>
      <c r="E194" s="9"/>
    </row>
    <row r="195" spans="1:5" ht="16.5" customHeight="1">
      <c r="A195" t="s">
        <v>410</v>
      </c>
      <c r="B195" s="9" t="s">
        <v>411</v>
      </c>
      <c r="C195" s="9">
        <f t="shared" si="5"/>
        <v>0</v>
      </c>
      <c r="D195" s="9"/>
      <c r="E195" s="9"/>
    </row>
    <row r="196" spans="1:5" ht="16.5" customHeight="1">
      <c r="A196" t="s">
        <v>412</v>
      </c>
      <c r="B196" s="9" t="s">
        <v>413</v>
      </c>
      <c r="C196" s="9">
        <f t="shared" si="5"/>
        <v>240</v>
      </c>
      <c r="D196" s="9"/>
      <c r="E196" s="9">
        <v>240</v>
      </c>
    </row>
    <row r="197" spans="1:5" ht="16.5" customHeight="1">
      <c r="A197" t="s">
        <v>414</v>
      </c>
      <c r="B197" s="9" t="s">
        <v>415</v>
      </c>
      <c r="C197" s="9">
        <f t="shared" si="5"/>
        <v>0</v>
      </c>
      <c r="D197" s="9"/>
      <c r="E197" s="9"/>
    </row>
    <row r="198" spans="1:5" ht="16.5" customHeight="1">
      <c r="A198" t="s">
        <v>416</v>
      </c>
      <c r="B198" s="9" t="s">
        <v>417</v>
      </c>
      <c r="C198" s="9">
        <f t="shared" si="5"/>
        <v>20</v>
      </c>
      <c r="D198" s="9"/>
      <c r="E198" s="9">
        <v>20</v>
      </c>
    </row>
    <row r="199" spans="1:5" ht="16.5" customHeight="1">
      <c r="A199" t="s">
        <v>418</v>
      </c>
      <c r="B199" s="9" t="s">
        <v>419</v>
      </c>
      <c r="C199" s="9">
        <f t="shared" si="5"/>
        <v>100</v>
      </c>
      <c r="D199" s="9"/>
      <c r="E199" s="9">
        <v>100</v>
      </c>
    </row>
    <row r="200" spans="1:5" ht="16.5" customHeight="1">
      <c r="A200" t="s">
        <v>420</v>
      </c>
      <c r="B200" s="9" t="s">
        <v>218</v>
      </c>
      <c r="C200" s="9">
        <f t="shared" si="5"/>
        <v>0</v>
      </c>
      <c r="D200" s="9"/>
      <c r="E200" s="9"/>
    </row>
    <row r="201" spans="1:5" ht="16.5" customHeight="1">
      <c r="A201" t="s">
        <v>421</v>
      </c>
      <c r="B201" s="9" t="s">
        <v>130</v>
      </c>
      <c r="C201" s="9">
        <f t="shared" si="5"/>
        <v>0</v>
      </c>
      <c r="D201" s="9"/>
      <c r="E201" s="9"/>
    </row>
    <row r="202" spans="1:5" ht="16.5" customHeight="1">
      <c r="A202" t="s">
        <v>422</v>
      </c>
      <c r="B202" s="9" t="s">
        <v>423</v>
      </c>
      <c r="C202" s="9">
        <f t="shared" si="5"/>
        <v>1506</v>
      </c>
      <c r="D202" s="9"/>
      <c r="E202" s="9">
        <v>1506</v>
      </c>
    </row>
    <row r="203" spans="1:5" ht="16.5" customHeight="1">
      <c r="A203" t="s">
        <v>424</v>
      </c>
      <c r="B203" s="9" t="s">
        <v>425</v>
      </c>
      <c r="C203" s="9">
        <f t="shared" si="5"/>
        <v>0</v>
      </c>
      <c r="D203" s="9">
        <f>SUM(D204:D209)</f>
        <v>0</v>
      </c>
      <c r="E203" s="9">
        <f>SUM(E204:E209)</f>
        <v>0</v>
      </c>
    </row>
    <row r="204" spans="1:5" ht="16.5" customHeight="1">
      <c r="A204" t="s">
        <v>426</v>
      </c>
      <c r="B204" s="9" t="s">
        <v>114</v>
      </c>
      <c r="C204" s="9">
        <f t="shared" si="5"/>
        <v>0</v>
      </c>
      <c r="D204" s="9">
        <v>0</v>
      </c>
      <c r="E204" s="9">
        <v>0</v>
      </c>
    </row>
    <row r="205" spans="1:5" ht="16.5" customHeight="1">
      <c r="A205" t="s">
        <v>427</v>
      </c>
      <c r="B205" s="9" t="s">
        <v>116</v>
      </c>
      <c r="C205" s="9">
        <f t="shared" si="5"/>
        <v>0</v>
      </c>
      <c r="D205" s="9">
        <v>0</v>
      </c>
      <c r="E205" s="9">
        <v>0</v>
      </c>
    </row>
    <row r="206" spans="1:5" ht="16.5" customHeight="1">
      <c r="A206" t="s">
        <v>428</v>
      </c>
      <c r="B206" s="9" t="s">
        <v>138</v>
      </c>
      <c r="C206" s="9">
        <f t="shared" si="5"/>
        <v>0</v>
      </c>
      <c r="D206" s="9">
        <v>0</v>
      </c>
      <c r="E206" s="9">
        <v>0</v>
      </c>
    </row>
    <row r="207" spans="1:5" ht="16.5" customHeight="1">
      <c r="A207" t="s">
        <v>429</v>
      </c>
      <c r="B207" s="9" t="s">
        <v>430</v>
      </c>
      <c r="C207" s="9">
        <f t="shared" si="5"/>
        <v>0</v>
      </c>
      <c r="D207" s="9">
        <v>0</v>
      </c>
      <c r="E207" s="9">
        <v>0</v>
      </c>
    </row>
    <row r="208" spans="1:5" ht="16.5" customHeight="1">
      <c r="A208" t="s">
        <v>431</v>
      </c>
      <c r="B208" s="9" t="s">
        <v>130</v>
      </c>
      <c r="C208" s="9">
        <f t="shared" si="5"/>
        <v>0</v>
      </c>
      <c r="D208" s="9">
        <v>0</v>
      </c>
      <c r="E208" s="9">
        <v>0</v>
      </c>
    </row>
    <row r="209" spans="1:5" ht="16.5" customHeight="1">
      <c r="A209" t="s">
        <v>432</v>
      </c>
      <c r="B209" s="9" t="s">
        <v>433</v>
      </c>
      <c r="C209" s="9">
        <f t="shared" si="5"/>
        <v>0</v>
      </c>
      <c r="D209" s="9">
        <v>0</v>
      </c>
      <c r="E209" s="9">
        <v>0</v>
      </c>
    </row>
    <row r="210" spans="1:5" ht="16.5" customHeight="1">
      <c r="A210" t="s">
        <v>434</v>
      </c>
      <c r="B210" s="9" t="s">
        <v>435</v>
      </c>
      <c r="C210" s="9">
        <f t="shared" si="5"/>
        <v>1223</v>
      </c>
      <c r="D210" s="9">
        <f>SUM(D211:D221)</f>
        <v>1026</v>
      </c>
      <c r="E210" s="9">
        <f>SUM(E211:E221)</f>
        <v>197</v>
      </c>
    </row>
    <row r="211" spans="1:5" ht="16.5" customHeight="1">
      <c r="A211" t="s">
        <v>436</v>
      </c>
      <c r="B211" s="9" t="s">
        <v>114</v>
      </c>
      <c r="C211" s="9">
        <f t="shared" si="5"/>
        <v>1026</v>
      </c>
      <c r="D211" s="9">
        <v>1026</v>
      </c>
      <c r="E211" s="9">
        <v>0</v>
      </c>
    </row>
    <row r="212" spans="1:5" ht="16.5" customHeight="1">
      <c r="A212" t="s">
        <v>437</v>
      </c>
      <c r="B212" s="9" t="s">
        <v>116</v>
      </c>
      <c r="C212" s="9">
        <f t="shared" si="5"/>
        <v>0</v>
      </c>
      <c r="D212" s="9">
        <v>0</v>
      </c>
      <c r="E212" s="9">
        <v>0</v>
      </c>
    </row>
    <row r="213" spans="1:5" ht="16.5" customHeight="1">
      <c r="A213" t="s">
        <v>438</v>
      </c>
      <c r="B213" s="9" t="s">
        <v>138</v>
      </c>
      <c r="C213" s="9">
        <f t="shared" si="5"/>
        <v>0</v>
      </c>
      <c r="D213" s="9">
        <v>0</v>
      </c>
      <c r="E213" s="9">
        <v>0</v>
      </c>
    </row>
    <row r="214" spans="1:5" ht="16.5" customHeight="1">
      <c r="A214" t="s">
        <v>439</v>
      </c>
      <c r="B214" s="9" t="s">
        <v>440</v>
      </c>
      <c r="C214" s="9">
        <f aca="true" t="shared" si="6" ref="C214:C246">SUM(D214,E214)</f>
        <v>0</v>
      </c>
      <c r="D214" s="9">
        <v>0</v>
      </c>
      <c r="E214" s="9">
        <v>0</v>
      </c>
    </row>
    <row r="215" spans="1:5" ht="16.5" customHeight="1">
      <c r="A215" t="s">
        <v>441</v>
      </c>
      <c r="B215" s="9" t="s">
        <v>442</v>
      </c>
      <c r="C215" s="9">
        <f t="shared" si="6"/>
        <v>0</v>
      </c>
      <c r="D215" s="9">
        <v>0</v>
      </c>
      <c r="E215" s="9">
        <v>0</v>
      </c>
    </row>
    <row r="216" spans="1:5" ht="16.5" customHeight="1">
      <c r="A216" t="s">
        <v>443</v>
      </c>
      <c r="B216" s="9" t="s">
        <v>444</v>
      </c>
      <c r="C216" s="9">
        <f t="shared" si="6"/>
        <v>0</v>
      </c>
      <c r="D216" s="9">
        <v>0</v>
      </c>
      <c r="E216" s="9">
        <v>0</v>
      </c>
    </row>
    <row r="217" spans="1:5" ht="16.5" customHeight="1">
      <c r="A217" t="s">
        <v>445</v>
      </c>
      <c r="B217" s="9" t="s">
        <v>446</v>
      </c>
      <c r="C217" s="9">
        <f t="shared" si="6"/>
        <v>0</v>
      </c>
      <c r="D217" s="9">
        <v>0</v>
      </c>
      <c r="E217" s="9">
        <v>0</v>
      </c>
    </row>
    <row r="218" spans="1:5" ht="16.5" customHeight="1">
      <c r="A218" t="s">
        <v>447</v>
      </c>
      <c r="B218" s="9" t="s">
        <v>448</v>
      </c>
      <c r="C218" s="9">
        <f t="shared" si="6"/>
        <v>0</v>
      </c>
      <c r="D218" s="9">
        <v>0</v>
      </c>
      <c r="E218" s="9">
        <v>0</v>
      </c>
    </row>
    <row r="219" spans="1:5" ht="16.5" customHeight="1">
      <c r="A219" t="s">
        <v>449</v>
      </c>
      <c r="B219" s="9" t="s">
        <v>450</v>
      </c>
      <c r="C219" s="9">
        <f t="shared" si="6"/>
        <v>0</v>
      </c>
      <c r="D219" s="9">
        <v>0</v>
      </c>
      <c r="E219" s="9">
        <v>0</v>
      </c>
    </row>
    <row r="220" spans="1:5" ht="16.5" customHeight="1">
      <c r="A220" t="s">
        <v>451</v>
      </c>
      <c r="B220" s="9" t="s">
        <v>130</v>
      </c>
      <c r="C220" s="9">
        <f t="shared" si="6"/>
        <v>0</v>
      </c>
      <c r="D220" s="9">
        <v>0</v>
      </c>
      <c r="E220" s="9">
        <v>0</v>
      </c>
    </row>
    <row r="221" spans="1:5" ht="16.5" customHeight="1">
      <c r="A221" t="s">
        <v>452</v>
      </c>
      <c r="B221" s="9" t="s">
        <v>453</v>
      </c>
      <c r="C221" s="9">
        <f t="shared" si="6"/>
        <v>197</v>
      </c>
      <c r="D221" s="9"/>
      <c r="E221" s="9">
        <v>197</v>
      </c>
    </row>
    <row r="222" spans="1:5" ht="16.5" customHeight="1">
      <c r="A222" t="s">
        <v>454</v>
      </c>
      <c r="B222" s="9" t="s">
        <v>455</v>
      </c>
      <c r="C222" s="9">
        <f t="shared" si="6"/>
        <v>1874</v>
      </c>
      <c r="D222" s="9">
        <f>SUM(D223:D230)</f>
        <v>750</v>
      </c>
      <c r="E222" s="9">
        <f>SUM(E223:E230)</f>
        <v>1124</v>
      </c>
    </row>
    <row r="223" spans="1:5" ht="16.5" customHeight="1">
      <c r="A223" t="s">
        <v>456</v>
      </c>
      <c r="B223" s="9" t="s">
        <v>114</v>
      </c>
      <c r="C223" s="9">
        <f t="shared" si="6"/>
        <v>1074</v>
      </c>
      <c r="D223" s="9">
        <v>750</v>
      </c>
      <c r="E223" s="9">
        <v>324</v>
      </c>
    </row>
    <row r="224" spans="1:5" ht="16.5" customHeight="1">
      <c r="A224" t="s">
        <v>457</v>
      </c>
      <c r="B224" s="9" t="s">
        <v>116</v>
      </c>
      <c r="C224" s="9">
        <f t="shared" si="6"/>
        <v>0</v>
      </c>
      <c r="D224" s="9">
        <v>0</v>
      </c>
      <c r="E224" s="9">
        <v>0</v>
      </c>
    </row>
    <row r="225" spans="1:5" ht="16.5" customHeight="1">
      <c r="A225" t="s">
        <v>458</v>
      </c>
      <c r="B225" s="9" t="s">
        <v>138</v>
      </c>
      <c r="C225" s="9">
        <f t="shared" si="6"/>
        <v>0</v>
      </c>
      <c r="D225" s="9">
        <v>0</v>
      </c>
      <c r="E225" s="9">
        <v>0</v>
      </c>
    </row>
    <row r="226" spans="1:5" ht="16.5" customHeight="1">
      <c r="A226" t="s">
        <v>459</v>
      </c>
      <c r="B226" s="9" t="s">
        <v>460</v>
      </c>
      <c r="C226" s="9">
        <f t="shared" si="6"/>
        <v>0</v>
      </c>
      <c r="D226" s="9">
        <v>0</v>
      </c>
      <c r="E226" s="9">
        <v>0</v>
      </c>
    </row>
    <row r="227" spans="1:5" ht="16.5" customHeight="1">
      <c r="A227" t="s">
        <v>461</v>
      </c>
      <c r="B227" s="9" t="s">
        <v>462</v>
      </c>
      <c r="C227" s="9">
        <f t="shared" si="6"/>
        <v>0</v>
      </c>
      <c r="D227" s="9"/>
      <c r="E227" s="9">
        <v>0</v>
      </c>
    </row>
    <row r="228" spans="1:5" ht="16.5" customHeight="1">
      <c r="A228" t="s">
        <v>463</v>
      </c>
      <c r="B228" s="9" t="s">
        <v>464</v>
      </c>
      <c r="C228" s="9">
        <f t="shared" si="6"/>
        <v>0</v>
      </c>
      <c r="D228" s="9">
        <v>0</v>
      </c>
      <c r="E228" s="9">
        <v>0</v>
      </c>
    </row>
    <row r="229" spans="1:5" ht="16.5" customHeight="1">
      <c r="A229" t="s">
        <v>465</v>
      </c>
      <c r="B229" s="9" t="s">
        <v>130</v>
      </c>
      <c r="C229" s="9">
        <f t="shared" si="6"/>
        <v>0</v>
      </c>
      <c r="D229" s="9">
        <v>0</v>
      </c>
      <c r="E229" s="9">
        <v>0</v>
      </c>
    </row>
    <row r="230" spans="1:5" ht="16.5" customHeight="1">
      <c r="A230" t="s">
        <v>466</v>
      </c>
      <c r="B230" s="9" t="s">
        <v>467</v>
      </c>
      <c r="C230" s="9">
        <f t="shared" si="6"/>
        <v>800</v>
      </c>
      <c r="D230" s="9"/>
      <c r="E230" s="9">
        <v>800</v>
      </c>
    </row>
    <row r="231" spans="1:5" ht="16.5" customHeight="1">
      <c r="A231" t="s">
        <v>468</v>
      </c>
      <c r="B231" s="9" t="s">
        <v>469</v>
      </c>
      <c r="C231" s="9">
        <f t="shared" si="6"/>
        <v>569</v>
      </c>
      <c r="D231" s="9">
        <f>SUM(D232:D243)</f>
        <v>501</v>
      </c>
      <c r="E231" s="9">
        <f>SUM(E232:E243)</f>
        <v>68</v>
      </c>
    </row>
    <row r="232" spans="1:5" ht="16.5" customHeight="1">
      <c r="A232" t="s">
        <v>470</v>
      </c>
      <c r="B232" s="9" t="s">
        <v>114</v>
      </c>
      <c r="C232" s="9">
        <f t="shared" si="6"/>
        <v>501</v>
      </c>
      <c r="D232" s="9">
        <v>501</v>
      </c>
      <c r="E232" s="9">
        <v>0</v>
      </c>
    </row>
    <row r="233" spans="1:5" ht="16.5" customHeight="1">
      <c r="A233" t="s">
        <v>471</v>
      </c>
      <c r="B233" s="9" t="s">
        <v>116</v>
      </c>
      <c r="C233" s="9">
        <f t="shared" si="6"/>
        <v>0</v>
      </c>
      <c r="D233" s="9"/>
      <c r="E233" s="9">
        <v>0</v>
      </c>
    </row>
    <row r="234" spans="1:5" ht="16.5" customHeight="1">
      <c r="A234" t="s">
        <v>472</v>
      </c>
      <c r="B234" s="9" t="s">
        <v>138</v>
      </c>
      <c r="C234" s="9">
        <f t="shared" si="6"/>
        <v>0</v>
      </c>
      <c r="D234" s="9"/>
      <c r="E234" s="9">
        <v>0</v>
      </c>
    </row>
    <row r="235" spans="1:5" ht="16.5" customHeight="1">
      <c r="A235" t="s">
        <v>473</v>
      </c>
      <c r="B235" s="9" t="s">
        <v>474</v>
      </c>
      <c r="C235" s="9">
        <f t="shared" si="6"/>
        <v>0</v>
      </c>
      <c r="D235" s="9"/>
      <c r="E235" s="9"/>
    </row>
    <row r="236" spans="1:5" ht="16.5" customHeight="1">
      <c r="A236" t="s">
        <v>475</v>
      </c>
      <c r="B236" s="9" t="s">
        <v>476</v>
      </c>
      <c r="C236" s="9">
        <f t="shared" si="6"/>
        <v>5</v>
      </c>
      <c r="D236" s="9"/>
      <c r="E236" s="9">
        <v>5</v>
      </c>
    </row>
    <row r="237" spans="1:5" ht="16.5" customHeight="1">
      <c r="A237" t="s">
        <v>477</v>
      </c>
      <c r="B237" s="9" t="s">
        <v>478</v>
      </c>
      <c r="C237" s="9">
        <f t="shared" si="6"/>
        <v>0</v>
      </c>
      <c r="D237" s="9"/>
      <c r="E237" s="9">
        <v>0</v>
      </c>
    </row>
    <row r="238" spans="1:5" ht="16.5" customHeight="1">
      <c r="A238" t="s">
        <v>479</v>
      </c>
      <c r="B238" s="9" t="s">
        <v>480</v>
      </c>
      <c r="C238" s="9">
        <f t="shared" si="6"/>
        <v>0</v>
      </c>
      <c r="D238" s="9"/>
      <c r="E238" s="9"/>
    </row>
    <row r="239" spans="1:5" ht="16.5" customHeight="1">
      <c r="A239" t="s">
        <v>481</v>
      </c>
      <c r="B239" s="9" t="s">
        <v>482</v>
      </c>
      <c r="C239" s="9">
        <f t="shared" si="6"/>
        <v>0</v>
      </c>
      <c r="D239" s="9"/>
      <c r="E239" s="9"/>
    </row>
    <row r="240" spans="1:5" ht="16.5" customHeight="1">
      <c r="A240" t="s">
        <v>483</v>
      </c>
      <c r="B240" s="9" t="s">
        <v>484</v>
      </c>
      <c r="C240" s="9">
        <f t="shared" si="6"/>
        <v>0</v>
      </c>
      <c r="D240" s="9"/>
      <c r="E240" s="9">
        <v>0</v>
      </c>
    </row>
    <row r="241" spans="1:5" ht="16.5" customHeight="1">
      <c r="A241" t="s">
        <v>485</v>
      </c>
      <c r="B241" s="9" t="s">
        <v>486</v>
      </c>
      <c r="C241" s="9">
        <f t="shared" si="6"/>
        <v>0</v>
      </c>
      <c r="D241" s="9"/>
      <c r="E241" s="9">
        <v>0</v>
      </c>
    </row>
    <row r="242" spans="1:5" ht="16.5" customHeight="1">
      <c r="A242" t="s">
        <v>487</v>
      </c>
      <c r="B242" s="9" t="s">
        <v>130</v>
      </c>
      <c r="C242" s="9">
        <f t="shared" si="6"/>
        <v>0</v>
      </c>
      <c r="D242" s="9"/>
      <c r="E242" s="9">
        <v>0</v>
      </c>
    </row>
    <row r="243" spans="1:5" ht="16.5" customHeight="1">
      <c r="A243" t="s">
        <v>488</v>
      </c>
      <c r="B243" s="9" t="s">
        <v>489</v>
      </c>
      <c r="C243" s="9">
        <f t="shared" si="6"/>
        <v>63</v>
      </c>
      <c r="D243" s="9"/>
      <c r="E243" s="9">
        <v>63</v>
      </c>
    </row>
    <row r="244" spans="1:5" ht="16.5" customHeight="1">
      <c r="A244" t="s">
        <v>490</v>
      </c>
      <c r="B244" s="9" t="s">
        <v>491</v>
      </c>
      <c r="C244" s="9">
        <f t="shared" si="6"/>
        <v>182</v>
      </c>
      <c r="D244" s="9">
        <f>D245+D246</f>
        <v>0</v>
      </c>
      <c r="E244" s="9">
        <f>E245+E246</f>
        <v>182</v>
      </c>
    </row>
    <row r="245" spans="1:5" ht="16.5" customHeight="1">
      <c r="A245" t="s">
        <v>492</v>
      </c>
      <c r="B245" s="9" t="s">
        <v>493</v>
      </c>
      <c r="C245" s="9">
        <f t="shared" si="6"/>
        <v>0</v>
      </c>
      <c r="D245" s="9">
        <v>0</v>
      </c>
      <c r="E245" s="9">
        <v>0</v>
      </c>
    </row>
    <row r="246" spans="1:5" ht="16.5" customHeight="1">
      <c r="A246" t="s">
        <v>494</v>
      </c>
      <c r="B246" s="9" t="s">
        <v>495</v>
      </c>
      <c r="C246" s="9">
        <f t="shared" si="6"/>
        <v>182</v>
      </c>
      <c r="D246" s="9"/>
      <c r="E246" s="9">
        <v>182</v>
      </c>
    </row>
    <row r="247" spans="1:5" ht="16.5" customHeight="1">
      <c r="A247" t="s">
        <v>496</v>
      </c>
      <c r="B247" s="9" t="s">
        <v>497</v>
      </c>
      <c r="C247" s="9">
        <f>SUM(C248,C253,C262,C269,C275,C279,C283,C287,C293,C300)</f>
        <v>72395</v>
      </c>
      <c r="D247" s="9">
        <f>SUM(D248,D253,D262,D269,D275,D279,D283,D287,D293,D300)</f>
        <v>37850</v>
      </c>
      <c r="E247" s="9">
        <f>SUM(E248,E253,E262,E269,E275,E279,E283,E287,E293,E300)</f>
        <v>34545</v>
      </c>
    </row>
    <row r="248" spans="1:5" ht="16.5" customHeight="1">
      <c r="A248" t="s">
        <v>498</v>
      </c>
      <c r="B248" s="9" t="s">
        <v>499</v>
      </c>
      <c r="C248" s="9">
        <f>SUM(D248,E248)</f>
        <v>724</v>
      </c>
      <c r="D248" s="9">
        <f>SUM(D249:D252)</f>
        <v>624</v>
      </c>
      <c r="E248" s="9">
        <f>SUM(E249:E252)</f>
        <v>100</v>
      </c>
    </row>
    <row r="249" spans="1:5" ht="16.5" customHeight="1">
      <c r="A249" t="s">
        <v>500</v>
      </c>
      <c r="B249" s="9" t="s">
        <v>114</v>
      </c>
      <c r="C249" s="9">
        <f aca="true" t="shared" si="7" ref="C249:C280">SUM(D249,E249)</f>
        <v>233</v>
      </c>
      <c r="D249" s="9">
        <v>233</v>
      </c>
      <c r="E249" s="9"/>
    </row>
    <row r="250" spans="1:5" ht="16.5" customHeight="1">
      <c r="A250" t="s">
        <v>501</v>
      </c>
      <c r="B250" s="9" t="s">
        <v>116</v>
      </c>
      <c r="C250" s="9">
        <f t="shared" si="7"/>
        <v>0</v>
      </c>
      <c r="D250" s="9"/>
      <c r="E250" s="9">
        <v>0</v>
      </c>
    </row>
    <row r="251" spans="1:5" ht="16.5" customHeight="1">
      <c r="A251" t="s">
        <v>502</v>
      </c>
      <c r="B251" s="9" t="s">
        <v>138</v>
      </c>
      <c r="C251" s="9">
        <f t="shared" si="7"/>
        <v>0</v>
      </c>
      <c r="D251" s="9"/>
      <c r="E251" s="9">
        <v>0</v>
      </c>
    </row>
    <row r="252" spans="1:5" ht="16.5" customHeight="1">
      <c r="A252" t="s">
        <v>503</v>
      </c>
      <c r="B252" s="9" t="s">
        <v>504</v>
      </c>
      <c r="C252" s="9">
        <f t="shared" si="7"/>
        <v>491</v>
      </c>
      <c r="D252" s="9">
        <v>391</v>
      </c>
      <c r="E252" s="9">
        <v>100</v>
      </c>
    </row>
    <row r="253" spans="1:5" ht="16.5" customHeight="1">
      <c r="A253" t="s">
        <v>505</v>
      </c>
      <c r="B253" s="9" t="s">
        <v>506</v>
      </c>
      <c r="C253" s="9">
        <f t="shared" si="7"/>
        <v>68779</v>
      </c>
      <c r="D253" s="9">
        <f>SUM(D254:D261)</f>
        <v>36044</v>
      </c>
      <c r="E253" s="9">
        <f>SUM(E254:E261)</f>
        <v>32735</v>
      </c>
    </row>
    <row r="254" spans="1:5" ht="16.5" customHeight="1">
      <c r="A254" t="s">
        <v>507</v>
      </c>
      <c r="B254" s="9" t="s">
        <v>508</v>
      </c>
      <c r="C254" s="9">
        <f t="shared" si="7"/>
        <v>2235</v>
      </c>
      <c r="D254" s="9">
        <v>393</v>
      </c>
      <c r="E254" s="9">
        <v>1842</v>
      </c>
    </row>
    <row r="255" spans="1:5" ht="16.5" customHeight="1">
      <c r="A255" t="s">
        <v>509</v>
      </c>
      <c r="B255" s="9" t="s">
        <v>510</v>
      </c>
      <c r="C255" s="9">
        <f t="shared" si="7"/>
        <v>33636</v>
      </c>
      <c r="D255" s="9">
        <v>19071</v>
      </c>
      <c r="E255" s="9">
        <v>14565</v>
      </c>
    </row>
    <row r="256" spans="1:5" ht="16.5" customHeight="1">
      <c r="A256" t="s">
        <v>511</v>
      </c>
      <c r="B256" s="9" t="s">
        <v>512</v>
      </c>
      <c r="C256" s="9">
        <f t="shared" si="7"/>
        <v>23490</v>
      </c>
      <c r="D256" s="9">
        <v>10055</v>
      </c>
      <c r="E256" s="9">
        <v>13435</v>
      </c>
    </row>
    <row r="257" spans="1:5" ht="16.5" customHeight="1">
      <c r="A257" t="s">
        <v>513</v>
      </c>
      <c r="B257" s="9" t="s">
        <v>514</v>
      </c>
      <c r="C257" s="9">
        <f t="shared" si="7"/>
        <v>9373</v>
      </c>
      <c r="D257" s="9">
        <v>6525</v>
      </c>
      <c r="E257" s="9">
        <v>2848</v>
      </c>
    </row>
    <row r="258" spans="1:5" ht="16.5" customHeight="1">
      <c r="A258" t="s">
        <v>515</v>
      </c>
      <c r="B258" s="9" t="s">
        <v>516</v>
      </c>
      <c r="C258" s="9">
        <f t="shared" si="7"/>
        <v>25</v>
      </c>
      <c r="D258" s="9"/>
      <c r="E258" s="9">
        <v>25</v>
      </c>
    </row>
    <row r="259" spans="1:5" ht="16.5" customHeight="1">
      <c r="A259" t="s">
        <v>517</v>
      </c>
      <c r="B259" s="9" t="s">
        <v>518</v>
      </c>
      <c r="C259" s="9">
        <f t="shared" si="7"/>
        <v>0</v>
      </c>
      <c r="D259" s="9"/>
      <c r="E259" s="9"/>
    </row>
    <row r="260" spans="1:5" ht="16.5" customHeight="1">
      <c r="A260" t="s">
        <v>519</v>
      </c>
      <c r="B260" s="9" t="s">
        <v>520</v>
      </c>
      <c r="C260" s="9">
        <f t="shared" si="7"/>
        <v>0</v>
      </c>
      <c r="D260" s="9"/>
      <c r="E260" s="9"/>
    </row>
    <row r="261" spans="1:5" ht="16.5" customHeight="1">
      <c r="A261" t="s">
        <v>521</v>
      </c>
      <c r="B261" s="9" t="s">
        <v>522</v>
      </c>
      <c r="C261" s="9">
        <f t="shared" si="7"/>
        <v>20</v>
      </c>
      <c r="D261" s="9"/>
      <c r="E261" s="9">
        <v>20</v>
      </c>
    </row>
    <row r="262" spans="1:5" ht="16.5" customHeight="1">
      <c r="A262" t="s">
        <v>523</v>
      </c>
      <c r="B262" s="9" t="s">
        <v>524</v>
      </c>
      <c r="C262" s="9">
        <f t="shared" si="7"/>
        <v>567</v>
      </c>
      <c r="D262" s="9">
        <f>SUM(D263:D268)</f>
        <v>487</v>
      </c>
      <c r="E262" s="9">
        <f>SUM(E263:E268)</f>
        <v>80</v>
      </c>
    </row>
    <row r="263" spans="1:5" ht="16.5" customHeight="1">
      <c r="A263" t="s">
        <v>525</v>
      </c>
      <c r="B263" s="9" t="s">
        <v>526</v>
      </c>
      <c r="C263" s="9">
        <f t="shared" si="7"/>
        <v>0</v>
      </c>
      <c r="D263" s="9"/>
      <c r="E263" s="9"/>
    </row>
    <row r="264" spans="1:5" ht="16.5" customHeight="1">
      <c r="A264" t="s">
        <v>527</v>
      </c>
      <c r="B264" s="9" t="s">
        <v>528</v>
      </c>
      <c r="C264" s="9">
        <f t="shared" si="7"/>
        <v>30</v>
      </c>
      <c r="D264" s="9"/>
      <c r="E264" s="9">
        <v>30</v>
      </c>
    </row>
    <row r="265" spans="1:5" ht="16.5" customHeight="1">
      <c r="A265" t="s">
        <v>529</v>
      </c>
      <c r="B265" s="9" t="s">
        <v>530</v>
      </c>
      <c r="C265" s="9">
        <f t="shared" si="7"/>
        <v>0</v>
      </c>
      <c r="D265" s="9"/>
      <c r="E265" s="9"/>
    </row>
    <row r="266" spans="1:5" ht="16.5" customHeight="1">
      <c r="A266" t="s">
        <v>531</v>
      </c>
      <c r="B266" s="9" t="s">
        <v>532</v>
      </c>
      <c r="C266" s="9">
        <f t="shared" si="7"/>
        <v>537</v>
      </c>
      <c r="D266" s="9">
        <v>487</v>
      </c>
      <c r="E266" s="9">
        <v>50</v>
      </c>
    </row>
    <row r="267" spans="1:5" ht="16.5" customHeight="1">
      <c r="A267" t="s">
        <v>533</v>
      </c>
      <c r="B267" s="9" t="s">
        <v>534</v>
      </c>
      <c r="C267" s="9">
        <f t="shared" si="7"/>
        <v>0</v>
      </c>
      <c r="D267" s="9"/>
      <c r="E267" s="9"/>
    </row>
    <row r="268" spans="1:5" ht="16.5" customHeight="1">
      <c r="A268" t="s">
        <v>533</v>
      </c>
      <c r="B268" s="9" t="s">
        <v>535</v>
      </c>
      <c r="C268" s="9">
        <f t="shared" si="7"/>
        <v>0</v>
      </c>
      <c r="D268" s="9"/>
      <c r="E268" s="9"/>
    </row>
    <row r="269" spans="1:5" ht="16.5" customHeight="1">
      <c r="A269" t="s">
        <v>536</v>
      </c>
      <c r="B269" s="9" t="s">
        <v>537</v>
      </c>
      <c r="C269" s="9">
        <f t="shared" si="7"/>
        <v>0</v>
      </c>
      <c r="D269" s="9">
        <f>SUM(D270:D274)</f>
        <v>0</v>
      </c>
      <c r="E269" s="9">
        <f>SUM(E270:E274)</f>
        <v>0</v>
      </c>
    </row>
    <row r="270" spans="1:5" ht="16.5" customHeight="1">
      <c r="A270" t="s">
        <v>538</v>
      </c>
      <c r="B270" s="9" t="s">
        <v>539</v>
      </c>
      <c r="C270" s="9">
        <f t="shared" si="7"/>
        <v>0</v>
      </c>
      <c r="D270" s="9">
        <v>0</v>
      </c>
      <c r="E270" s="9">
        <v>0</v>
      </c>
    </row>
    <row r="271" spans="1:5" ht="16.5" customHeight="1">
      <c r="A271" t="s">
        <v>540</v>
      </c>
      <c r="B271" s="9" t="s">
        <v>541</v>
      </c>
      <c r="C271" s="9">
        <f t="shared" si="7"/>
        <v>0</v>
      </c>
      <c r="D271" s="9">
        <v>0</v>
      </c>
      <c r="E271" s="9">
        <v>0</v>
      </c>
    </row>
    <row r="272" spans="1:5" ht="16.5" customHeight="1">
      <c r="A272" t="s">
        <v>542</v>
      </c>
      <c r="B272" s="9" t="s">
        <v>543</v>
      </c>
      <c r="C272" s="9">
        <f t="shared" si="7"/>
        <v>0</v>
      </c>
      <c r="D272" s="9">
        <v>0</v>
      </c>
      <c r="E272" s="9">
        <v>0</v>
      </c>
    </row>
    <row r="273" spans="1:5" ht="16.5" customHeight="1">
      <c r="A273" t="s">
        <v>544</v>
      </c>
      <c r="B273" s="9" t="s">
        <v>545</v>
      </c>
      <c r="C273" s="9">
        <f t="shared" si="7"/>
        <v>0</v>
      </c>
      <c r="D273" s="9">
        <v>0</v>
      </c>
      <c r="E273" s="9">
        <v>0</v>
      </c>
    </row>
    <row r="274" spans="1:5" ht="16.5" customHeight="1">
      <c r="A274" t="s">
        <v>546</v>
      </c>
      <c r="B274" s="9" t="s">
        <v>547</v>
      </c>
      <c r="C274" s="9">
        <f t="shared" si="7"/>
        <v>0</v>
      </c>
      <c r="D274" s="9">
        <v>0</v>
      </c>
      <c r="E274" s="9">
        <v>0</v>
      </c>
    </row>
    <row r="275" spans="1:5" ht="16.5" customHeight="1">
      <c r="A275" t="s">
        <v>548</v>
      </c>
      <c r="B275" s="9" t="s">
        <v>549</v>
      </c>
      <c r="C275" s="9">
        <f t="shared" si="7"/>
        <v>0</v>
      </c>
      <c r="D275" s="9">
        <f>SUM(D276:D278)</f>
        <v>0</v>
      </c>
      <c r="E275" s="9">
        <v>0</v>
      </c>
    </row>
    <row r="276" spans="1:5" ht="16.5" customHeight="1">
      <c r="A276" t="s">
        <v>550</v>
      </c>
      <c r="B276" s="9" t="s">
        <v>551</v>
      </c>
      <c r="C276" s="9">
        <f t="shared" si="7"/>
        <v>0</v>
      </c>
      <c r="D276" s="9">
        <v>0</v>
      </c>
      <c r="E276" s="9">
        <v>0</v>
      </c>
    </row>
    <row r="277" spans="1:5" ht="16.5" customHeight="1">
      <c r="A277" t="s">
        <v>552</v>
      </c>
      <c r="B277" s="9" t="s">
        <v>553</v>
      </c>
      <c r="C277" s="9">
        <f t="shared" si="7"/>
        <v>0</v>
      </c>
      <c r="D277" s="9">
        <v>0</v>
      </c>
      <c r="E277" s="9">
        <v>0</v>
      </c>
    </row>
    <row r="278" spans="1:5" ht="16.5" customHeight="1">
      <c r="A278" t="s">
        <v>554</v>
      </c>
      <c r="B278" s="9" t="s">
        <v>555</v>
      </c>
      <c r="C278" s="9">
        <f t="shared" si="7"/>
        <v>0</v>
      </c>
      <c r="D278" s="9">
        <v>0</v>
      </c>
      <c r="E278" s="9">
        <v>0</v>
      </c>
    </row>
    <row r="279" spans="1:5" ht="16.5" customHeight="1">
      <c r="A279" t="s">
        <v>556</v>
      </c>
      <c r="B279" s="9" t="s">
        <v>557</v>
      </c>
      <c r="C279" s="9">
        <f t="shared" si="7"/>
        <v>0</v>
      </c>
      <c r="D279" s="9">
        <f>SUM(D280:D282)</f>
        <v>0</v>
      </c>
      <c r="E279" s="9">
        <v>0</v>
      </c>
    </row>
    <row r="280" spans="1:5" ht="16.5" customHeight="1">
      <c r="A280" t="s">
        <v>558</v>
      </c>
      <c r="B280" s="9" t="s">
        <v>559</v>
      </c>
      <c r="C280" s="9">
        <f t="shared" si="7"/>
        <v>0</v>
      </c>
      <c r="D280" s="9">
        <v>0</v>
      </c>
      <c r="E280" s="9">
        <v>0</v>
      </c>
    </row>
    <row r="281" spans="1:5" ht="16.5" customHeight="1">
      <c r="A281" t="s">
        <v>560</v>
      </c>
      <c r="B281" s="9" t="s">
        <v>561</v>
      </c>
      <c r="C281" s="9">
        <f aca="true" t="shared" si="8" ref="C281:C301">SUM(D281,E281)</f>
        <v>0</v>
      </c>
      <c r="D281" s="9">
        <v>0</v>
      </c>
      <c r="E281" s="9">
        <v>0</v>
      </c>
    </row>
    <row r="282" spans="1:5" ht="16.5" customHeight="1">
      <c r="A282" t="s">
        <v>562</v>
      </c>
      <c r="B282" s="9" t="s">
        <v>563</v>
      </c>
      <c r="C282" s="9">
        <f t="shared" si="8"/>
        <v>0</v>
      </c>
      <c r="D282" s="9">
        <v>0</v>
      </c>
      <c r="E282" s="9">
        <v>0</v>
      </c>
    </row>
    <row r="283" spans="1:5" ht="16.5" customHeight="1">
      <c r="A283" t="s">
        <v>564</v>
      </c>
      <c r="B283" s="9" t="s">
        <v>565</v>
      </c>
      <c r="C283" s="9">
        <f t="shared" si="8"/>
        <v>314</v>
      </c>
      <c r="D283" s="9">
        <f>SUM(D284:D286)</f>
        <v>214</v>
      </c>
      <c r="E283" s="9">
        <f>SUM(E284:E286)</f>
        <v>100</v>
      </c>
    </row>
    <row r="284" spans="1:5" ht="16.5" customHeight="1">
      <c r="A284" t="s">
        <v>566</v>
      </c>
      <c r="B284" s="9" t="s">
        <v>567</v>
      </c>
      <c r="C284" s="9">
        <f t="shared" si="8"/>
        <v>314</v>
      </c>
      <c r="D284" s="9">
        <v>214</v>
      </c>
      <c r="E284" s="9">
        <v>100</v>
      </c>
    </row>
    <row r="285" spans="1:5" ht="16.5" customHeight="1">
      <c r="A285" t="s">
        <v>568</v>
      </c>
      <c r="B285" s="9" t="s">
        <v>569</v>
      </c>
      <c r="C285" s="9">
        <f t="shared" si="8"/>
        <v>0</v>
      </c>
      <c r="D285" s="9">
        <v>0</v>
      </c>
      <c r="E285" s="9">
        <v>0</v>
      </c>
    </row>
    <row r="286" spans="1:5" ht="16.5" customHeight="1">
      <c r="A286" t="s">
        <v>570</v>
      </c>
      <c r="B286" s="9" t="s">
        <v>571</v>
      </c>
      <c r="C286" s="9">
        <f t="shared" si="8"/>
        <v>0</v>
      </c>
      <c r="D286" s="9">
        <v>0</v>
      </c>
      <c r="E286" s="9">
        <v>0</v>
      </c>
    </row>
    <row r="287" spans="1:5" ht="16.5" customHeight="1">
      <c r="A287" t="s">
        <v>572</v>
      </c>
      <c r="B287" s="9" t="s">
        <v>573</v>
      </c>
      <c r="C287" s="9">
        <f t="shared" si="8"/>
        <v>511</v>
      </c>
      <c r="D287" s="9">
        <f>SUM(D288:D292)</f>
        <v>481</v>
      </c>
      <c r="E287" s="9">
        <f>SUM(E288:E292)</f>
        <v>30</v>
      </c>
    </row>
    <row r="288" spans="1:5" ht="16.5" customHeight="1">
      <c r="A288" t="s">
        <v>574</v>
      </c>
      <c r="B288" s="9" t="s">
        <v>575</v>
      </c>
      <c r="C288" s="9">
        <f t="shared" si="8"/>
        <v>381</v>
      </c>
      <c r="D288" s="9">
        <v>381</v>
      </c>
      <c r="E288" s="9"/>
    </row>
    <row r="289" spans="1:5" ht="16.5" customHeight="1">
      <c r="A289" t="s">
        <v>576</v>
      </c>
      <c r="B289" s="9" t="s">
        <v>577</v>
      </c>
      <c r="C289" s="9">
        <f t="shared" si="8"/>
        <v>100</v>
      </c>
      <c r="D289" s="9">
        <v>100</v>
      </c>
      <c r="E289" s="9"/>
    </row>
    <row r="290" spans="1:5" ht="16.5" customHeight="1">
      <c r="A290" t="s">
        <v>578</v>
      </c>
      <c r="B290" s="9" t="s">
        <v>579</v>
      </c>
      <c r="C290" s="9">
        <f t="shared" si="8"/>
        <v>30</v>
      </c>
      <c r="D290" s="9"/>
      <c r="E290" s="9">
        <v>30</v>
      </c>
    </row>
    <row r="291" spans="1:5" ht="16.5" customHeight="1">
      <c r="A291" t="s">
        <v>580</v>
      </c>
      <c r="B291" s="9" t="s">
        <v>581</v>
      </c>
      <c r="C291" s="9">
        <f t="shared" si="8"/>
        <v>0</v>
      </c>
      <c r="D291" s="9">
        <v>0</v>
      </c>
      <c r="E291" s="9">
        <v>0</v>
      </c>
    </row>
    <row r="292" spans="1:5" ht="16.5" customHeight="1">
      <c r="A292" t="s">
        <v>582</v>
      </c>
      <c r="B292" s="9" t="s">
        <v>583</v>
      </c>
      <c r="C292" s="9">
        <f t="shared" si="8"/>
        <v>0</v>
      </c>
      <c r="D292" s="9">
        <v>0</v>
      </c>
      <c r="E292" s="9">
        <v>0</v>
      </c>
    </row>
    <row r="293" spans="1:5" ht="16.5" customHeight="1">
      <c r="A293" t="s">
        <v>584</v>
      </c>
      <c r="B293" s="9" t="s">
        <v>585</v>
      </c>
      <c r="C293" s="9">
        <f t="shared" si="8"/>
        <v>1500</v>
      </c>
      <c r="D293" s="9">
        <f>SUM(D294:D299)</f>
        <v>0</v>
      </c>
      <c r="E293" s="9">
        <f>SUM(E294:E299)</f>
        <v>1500</v>
      </c>
    </row>
    <row r="294" spans="1:5" ht="16.5" customHeight="1">
      <c r="A294" t="s">
        <v>586</v>
      </c>
      <c r="B294" s="9" t="s">
        <v>587</v>
      </c>
      <c r="C294" s="9">
        <f t="shared" si="8"/>
        <v>600</v>
      </c>
      <c r="D294" s="9"/>
      <c r="E294" s="9">
        <v>600</v>
      </c>
    </row>
    <row r="295" spans="1:5" ht="16.5" customHeight="1">
      <c r="A295" t="s">
        <v>588</v>
      </c>
      <c r="B295" s="9" t="s">
        <v>589</v>
      </c>
      <c r="C295" s="9">
        <f t="shared" si="8"/>
        <v>300</v>
      </c>
      <c r="D295" s="9">
        <v>0</v>
      </c>
      <c r="E295" s="9">
        <v>300</v>
      </c>
    </row>
    <row r="296" spans="1:5" ht="16.5" customHeight="1">
      <c r="A296" t="s">
        <v>590</v>
      </c>
      <c r="B296" s="9" t="s">
        <v>591</v>
      </c>
      <c r="C296" s="9">
        <f t="shared" si="8"/>
        <v>0</v>
      </c>
      <c r="D296" s="9">
        <v>0</v>
      </c>
      <c r="E296" s="9">
        <v>0</v>
      </c>
    </row>
    <row r="297" spans="1:5" ht="16.5" customHeight="1">
      <c r="A297" t="s">
        <v>592</v>
      </c>
      <c r="B297" s="9" t="s">
        <v>593</v>
      </c>
      <c r="C297" s="9">
        <f t="shared" si="8"/>
        <v>0</v>
      </c>
      <c r="D297" s="9">
        <v>0</v>
      </c>
      <c r="E297" s="9">
        <v>0</v>
      </c>
    </row>
    <row r="298" spans="1:5" ht="16.5" customHeight="1">
      <c r="A298" t="s">
        <v>594</v>
      </c>
      <c r="B298" s="9" t="s">
        <v>595</v>
      </c>
      <c r="C298" s="9">
        <f t="shared" si="8"/>
        <v>500</v>
      </c>
      <c r="D298" s="9">
        <v>0</v>
      </c>
      <c r="E298" s="9">
        <v>500</v>
      </c>
    </row>
    <row r="299" spans="1:5" ht="16.5" customHeight="1">
      <c r="A299" t="s">
        <v>596</v>
      </c>
      <c r="B299" s="9" t="s">
        <v>597</v>
      </c>
      <c r="C299" s="9">
        <f t="shared" si="8"/>
        <v>100</v>
      </c>
      <c r="D299" s="9"/>
      <c r="E299" s="9">
        <v>100</v>
      </c>
    </row>
    <row r="300" spans="1:5" ht="16.5" customHeight="1">
      <c r="A300" t="s">
        <v>598</v>
      </c>
      <c r="B300" s="9" t="s">
        <v>599</v>
      </c>
      <c r="C300" s="9">
        <f t="shared" si="8"/>
        <v>0</v>
      </c>
      <c r="D300" s="9">
        <f>D301</f>
        <v>0</v>
      </c>
      <c r="E300" s="9">
        <v>0</v>
      </c>
    </row>
    <row r="301" spans="1:5" ht="16.5" customHeight="1">
      <c r="A301" t="s">
        <v>600</v>
      </c>
      <c r="B301" s="9" t="s">
        <v>601</v>
      </c>
      <c r="C301" s="9">
        <f t="shared" si="8"/>
        <v>0</v>
      </c>
      <c r="D301" s="9">
        <v>0</v>
      </c>
      <c r="E301" s="9">
        <v>0</v>
      </c>
    </row>
    <row r="302" spans="1:5" ht="16.5" customHeight="1">
      <c r="A302" t="s">
        <v>602</v>
      </c>
      <c r="B302" s="9" t="s">
        <v>603</v>
      </c>
      <c r="C302" s="9">
        <f>SUM(C303,C308,C314,C319,C326)</f>
        <v>705</v>
      </c>
      <c r="D302" s="9">
        <f>SUM(D303,D308,D314,D319,D326)</f>
        <v>177</v>
      </c>
      <c r="E302" s="9">
        <f>SUM(E303,E308,E314,E319,E326)</f>
        <v>528</v>
      </c>
    </row>
    <row r="303" spans="1:5" ht="16.5" customHeight="1">
      <c r="A303" t="s">
        <v>604</v>
      </c>
      <c r="B303" s="9" t="s">
        <v>605</v>
      </c>
      <c r="C303" s="9">
        <f>SUM(D303,E303)</f>
        <v>134</v>
      </c>
      <c r="D303" s="9">
        <f>SUM(D304:D307)</f>
        <v>134</v>
      </c>
      <c r="E303" s="9">
        <f>SUM(E304:E307)</f>
        <v>0</v>
      </c>
    </row>
    <row r="304" spans="1:5" ht="16.5" customHeight="1">
      <c r="A304" t="s">
        <v>606</v>
      </c>
      <c r="B304" s="9" t="s">
        <v>114</v>
      </c>
      <c r="C304" s="9">
        <f aca="true" t="shared" si="9" ref="C304:C327">SUM(D304,E304)</f>
        <v>134</v>
      </c>
      <c r="D304" s="9">
        <v>134</v>
      </c>
      <c r="E304" s="9">
        <v>0</v>
      </c>
    </row>
    <row r="305" spans="1:5" ht="16.5" customHeight="1">
      <c r="A305" t="s">
        <v>607</v>
      </c>
      <c r="B305" s="9" t="s">
        <v>116</v>
      </c>
      <c r="C305" s="9">
        <f t="shared" si="9"/>
        <v>0</v>
      </c>
      <c r="D305" s="9">
        <v>0</v>
      </c>
      <c r="E305" s="9">
        <v>0</v>
      </c>
    </row>
    <row r="306" spans="1:5" ht="16.5" customHeight="1">
      <c r="A306" t="s">
        <v>608</v>
      </c>
      <c r="B306" s="9" t="s">
        <v>138</v>
      </c>
      <c r="C306" s="9">
        <f t="shared" si="9"/>
        <v>0</v>
      </c>
      <c r="D306" s="9">
        <v>0</v>
      </c>
      <c r="E306" s="9">
        <v>0</v>
      </c>
    </row>
    <row r="307" spans="1:5" ht="16.5" customHeight="1">
      <c r="A307" t="s">
        <v>609</v>
      </c>
      <c r="B307" s="9" t="s">
        <v>610</v>
      </c>
      <c r="C307" s="9">
        <f t="shared" si="9"/>
        <v>0</v>
      </c>
      <c r="D307" s="9">
        <v>0</v>
      </c>
      <c r="E307" s="9">
        <v>0</v>
      </c>
    </row>
    <row r="308" spans="1:5" ht="16.5" customHeight="1">
      <c r="A308" t="s">
        <v>611</v>
      </c>
      <c r="B308" s="9" t="s">
        <v>612</v>
      </c>
      <c r="C308" s="9">
        <f t="shared" si="9"/>
        <v>500</v>
      </c>
      <c r="D308" s="9">
        <f>SUM(D309:D313)</f>
        <v>0</v>
      </c>
      <c r="E308" s="9">
        <f>SUM(E309:E313)</f>
        <v>500</v>
      </c>
    </row>
    <row r="309" spans="1:5" ht="16.5" customHeight="1">
      <c r="A309" t="s">
        <v>613</v>
      </c>
      <c r="B309" s="9" t="s">
        <v>614</v>
      </c>
      <c r="C309" s="9">
        <f t="shared" si="9"/>
        <v>0</v>
      </c>
      <c r="D309" s="9">
        <v>0</v>
      </c>
      <c r="E309" s="9">
        <v>0</v>
      </c>
    </row>
    <row r="310" spans="1:5" ht="16.5" customHeight="1">
      <c r="A310" t="s">
        <v>615</v>
      </c>
      <c r="B310" s="9" t="s">
        <v>616</v>
      </c>
      <c r="C310" s="9">
        <f t="shared" si="9"/>
        <v>0</v>
      </c>
      <c r="D310" s="9"/>
      <c r="E310" s="9">
        <v>0</v>
      </c>
    </row>
    <row r="311" spans="1:5" ht="16.5" customHeight="1">
      <c r="A311" t="s">
        <v>617</v>
      </c>
      <c r="B311" s="9" t="s">
        <v>618</v>
      </c>
      <c r="C311" s="9">
        <f t="shared" si="9"/>
        <v>0</v>
      </c>
      <c r="D311" s="9">
        <v>0</v>
      </c>
      <c r="E311" s="9">
        <v>0</v>
      </c>
    </row>
    <row r="312" spans="1:5" ht="16.5" customHeight="1">
      <c r="A312" t="s">
        <v>619</v>
      </c>
      <c r="B312" s="9" t="s">
        <v>620</v>
      </c>
      <c r="C312" s="9">
        <f t="shared" si="9"/>
        <v>0</v>
      </c>
      <c r="D312" s="9">
        <v>0</v>
      </c>
      <c r="E312" s="9">
        <v>0</v>
      </c>
    </row>
    <row r="313" spans="1:5" ht="16.5" customHeight="1">
      <c r="A313" t="s">
        <v>621</v>
      </c>
      <c r="B313" s="9" t="s">
        <v>622</v>
      </c>
      <c r="C313" s="9">
        <f t="shared" si="9"/>
        <v>500</v>
      </c>
      <c r="D313" s="9"/>
      <c r="E313" s="9">
        <v>500</v>
      </c>
    </row>
    <row r="314" spans="1:5" ht="16.5" customHeight="1">
      <c r="A314" t="s">
        <v>623</v>
      </c>
      <c r="B314" s="9" t="s">
        <v>624</v>
      </c>
      <c r="C314" s="9">
        <f t="shared" si="9"/>
        <v>0</v>
      </c>
      <c r="D314" s="9">
        <f>SUM(D315:D318)</f>
        <v>0</v>
      </c>
      <c r="E314" s="9">
        <v>0</v>
      </c>
    </row>
    <row r="315" spans="1:5" ht="16.5" customHeight="1">
      <c r="A315" t="s">
        <v>625</v>
      </c>
      <c r="B315" s="9" t="s">
        <v>614</v>
      </c>
      <c r="C315" s="9">
        <f t="shared" si="9"/>
        <v>0</v>
      </c>
      <c r="D315" s="9">
        <v>0</v>
      </c>
      <c r="E315" s="9">
        <v>0</v>
      </c>
    </row>
    <row r="316" spans="1:5" ht="16.5" customHeight="1">
      <c r="A316" t="s">
        <v>626</v>
      </c>
      <c r="B316" s="9" t="s">
        <v>627</v>
      </c>
      <c r="C316" s="9">
        <f t="shared" si="9"/>
        <v>0</v>
      </c>
      <c r="D316" s="9">
        <v>0</v>
      </c>
      <c r="E316" s="9">
        <v>0</v>
      </c>
    </row>
    <row r="317" spans="1:5" ht="16.5" customHeight="1">
      <c r="A317" t="s">
        <v>628</v>
      </c>
      <c r="B317" s="9" t="s">
        <v>629</v>
      </c>
      <c r="C317" s="9">
        <f t="shared" si="9"/>
        <v>0</v>
      </c>
      <c r="D317" s="9">
        <v>0</v>
      </c>
      <c r="E317" s="9">
        <v>0</v>
      </c>
    </row>
    <row r="318" spans="1:5" ht="16.5" customHeight="1">
      <c r="A318" t="s">
        <v>630</v>
      </c>
      <c r="B318" s="9" t="s">
        <v>631</v>
      </c>
      <c r="C318" s="9">
        <f t="shared" si="9"/>
        <v>0</v>
      </c>
      <c r="D318" s="9">
        <v>0</v>
      </c>
      <c r="E318" s="9">
        <v>0</v>
      </c>
    </row>
    <row r="319" spans="1:5" ht="16.5" customHeight="1">
      <c r="A319" t="s">
        <v>632</v>
      </c>
      <c r="B319" s="9" t="s">
        <v>633</v>
      </c>
      <c r="C319" s="9">
        <f t="shared" si="9"/>
        <v>71</v>
      </c>
      <c r="D319" s="9">
        <f>SUM(D320:D325)</f>
        <v>43</v>
      </c>
      <c r="E319" s="9">
        <f>SUM(E320:E325)</f>
        <v>28</v>
      </c>
    </row>
    <row r="320" spans="1:5" ht="16.5" customHeight="1">
      <c r="A320" t="s">
        <v>634</v>
      </c>
      <c r="B320" s="9" t="s">
        <v>614</v>
      </c>
      <c r="C320" s="9">
        <f t="shared" si="9"/>
        <v>43</v>
      </c>
      <c r="D320" s="9">
        <v>43</v>
      </c>
      <c r="E320" s="9">
        <v>0</v>
      </c>
    </row>
    <row r="321" spans="1:5" ht="16.5" customHeight="1">
      <c r="A321" t="s">
        <v>635</v>
      </c>
      <c r="B321" s="9" t="s">
        <v>636</v>
      </c>
      <c r="C321" s="9">
        <f t="shared" si="9"/>
        <v>28</v>
      </c>
      <c r="D321" s="9"/>
      <c r="E321" s="9">
        <v>28</v>
      </c>
    </row>
    <row r="322" spans="1:5" ht="16.5" customHeight="1">
      <c r="A322" t="s">
        <v>637</v>
      </c>
      <c r="B322" s="9" t="s">
        <v>638</v>
      </c>
      <c r="C322" s="9">
        <f t="shared" si="9"/>
        <v>0</v>
      </c>
      <c r="D322" s="9">
        <v>0</v>
      </c>
      <c r="E322" s="9">
        <v>0</v>
      </c>
    </row>
    <row r="323" spans="1:5" ht="16.5" customHeight="1">
      <c r="A323" t="s">
        <v>639</v>
      </c>
      <c r="B323" s="9" t="s">
        <v>640</v>
      </c>
      <c r="C323" s="9">
        <f t="shared" si="9"/>
        <v>0</v>
      </c>
      <c r="D323" s="9">
        <v>0</v>
      </c>
      <c r="E323" s="9">
        <v>0</v>
      </c>
    </row>
    <row r="324" spans="1:5" ht="16.5" customHeight="1">
      <c r="A324" t="s">
        <v>641</v>
      </c>
      <c r="B324" s="9" t="s">
        <v>642</v>
      </c>
      <c r="C324" s="9">
        <f t="shared" si="9"/>
        <v>0</v>
      </c>
      <c r="D324" s="9">
        <v>0</v>
      </c>
      <c r="E324" s="9">
        <v>0</v>
      </c>
    </row>
    <row r="325" spans="1:5" ht="16.5" customHeight="1">
      <c r="A325" t="s">
        <v>643</v>
      </c>
      <c r="B325" s="9" t="s">
        <v>644</v>
      </c>
      <c r="C325" s="9">
        <f t="shared" si="9"/>
        <v>0</v>
      </c>
      <c r="D325" s="9">
        <v>0</v>
      </c>
      <c r="E325" s="9">
        <v>0</v>
      </c>
    </row>
    <row r="326" spans="1:5" ht="16.5" customHeight="1">
      <c r="A326" t="s">
        <v>645</v>
      </c>
      <c r="B326" s="9" t="s">
        <v>646</v>
      </c>
      <c r="C326" s="9">
        <f t="shared" si="9"/>
        <v>0</v>
      </c>
      <c r="D326" s="9">
        <f>SUM(D327:D327)</f>
        <v>0</v>
      </c>
      <c r="E326" s="9">
        <f>SUM(E327:E327)</f>
        <v>0</v>
      </c>
    </row>
    <row r="327" spans="1:5" ht="16.5" customHeight="1">
      <c r="A327" t="s">
        <v>647</v>
      </c>
      <c r="B327" s="9" t="s">
        <v>648</v>
      </c>
      <c r="C327" s="9">
        <f t="shared" si="9"/>
        <v>0</v>
      </c>
      <c r="D327" s="9"/>
      <c r="E327" s="9"/>
    </row>
    <row r="328" spans="1:5" ht="16.5" customHeight="1">
      <c r="A328" t="s">
        <v>649</v>
      </c>
      <c r="B328" s="9" t="s">
        <v>650</v>
      </c>
      <c r="C328" s="9">
        <f>SUM(C329,C343,C351,C362,C372,C379)</f>
        <v>1936</v>
      </c>
      <c r="D328" s="9">
        <f>SUM(D329,D343,D351,D362,D372,D379)</f>
        <v>1225</v>
      </c>
      <c r="E328" s="9">
        <f>SUM(E329,E343,E351,E362,E372,E379)</f>
        <v>711</v>
      </c>
    </row>
    <row r="329" spans="1:5" ht="16.5" customHeight="1">
      <c r="A329" t="s">
        <v>651</v>
      </c>
      <c r="B329" s="9" t="s">
        <v>652</v>
      </c>
      <c r="C329" s="9">
        <f>SUM(D329,E329)</f>
        <v>930</v>
      </c>
      <c r="D329" s="9">
        <f>SUM(D330:D342)</f>
        <v>514</v>
      </c>
      <c r="E329" s="9">
        <f>SUM(E330:E342)</f>
        <v>416</v>
      </c>
    </row>
    <row r="330" spans="1:5" ht="16.5" customHeight="1">
      <c r="A330" t="s">
        <v>653</v>
      </c>
      <c r="B330" s="9" t="s">
        <v>114</v>
      </c>
      <c r="C330" s="9">
        <f aca="true" t="shared" si="10" ref="C330:C361">SUM(D330,E330)</f>
        <v>77</v>
      </c>
      <c r="D330" s="9">
        <v>77</v>
      </c>
      <c r="E330" s="9">
        <v>0</v>
      </c>
    </row>
    <row r="331" spans="1:5" ht="16.5" customHeight="1">
      <c r="A331" t="s">
        <v>654</v>
      </c>
      <c r="B331" s="9" t="s">
        <v>116</v>
      </c>
      <c r="C331" s="9">
        <f t="shared" si="10"/>
        <v>0</v>
      </c>
      <c r="D331" s="9"/>
      <c r="E331" s="9"/>
    </row>
    <row r="332" spans="1:5" ht="16.5" customHeight="1">
      <c r="A332" t="s">
        <v>655</v>
      </c>
      <c r="B332" s="9" t="s">
        <v>138</v>
      </c>
      <c r="C332" s="9">
        <f t="shared" si="10"/>
        <v>0</v>
      </c>
      <c r="D332" s="9"/>
      <c r="E332" s="9">
        <v>0</v>
      </c>
    </row>
    <row r="333" spans="1:5" ht="16.5" customHeight="1">
      <c r="A333" t="s">
        <v>656</v>
      </c>
      <c r="B333" s="9" t="s">
        <v>657</v>
      </c>
      <c r="C333" s="9">
        <f t="shared" si="10"/>
        <v>0</v>
      </c>
      <c r="D333" s="9"/>
      <c r="E333" s="9"/>
    </row>
    <row r="334" spans="1:5" ht="16.5" customHeight="1">
      <c r="A334" t="s">
        <v>658</v>
      </c>
      <c r="B334" s="9" t="s">
        <v>659</v>
      </c>
      <c r="C334" s="9">
        <f t="shared" si="10"/>
        <v>0</v>
      </c>
      <c r="D334" s="9"/>
      <c r="E334" s="9">
        <v>0</v>
      </c>
    </row>
    <row r="335" spans="1:5" ht="16.5" customHeight="1">
      <c r="A335" t="s">
        <v>660</v>
      </c>
      <c r="B335" s="9" t="s">
        <v>661</v>
      </c>
      <c r="C335" s="9">
        <f t="shared" si="10"/>
        <v>0</v>
      </c>
      <c r="D335" s="9"/>
      <c r="E335" s="9">
        <v>0</v>
      </c>
    </row>
    <row r="336" spans="1:5" ht="16.5" customHeight="1">
      <c r="A336" t="s">
        <v>662</v>
      </c>
      <c r="B336" s="9" t="s">
        <v>663</v>
      </c>
      <c r="C336" s="9">
        <f t="shared" si="10"/>
        <v>103</v>
      </c>
      <c r="D336" s="9">
        <v>103</v>
      </c>
      <c r="E336" s="9"/>
    </row>
    <row r="337" spans="1:5" ht="16.5" customHeight="1">
      <c r="A337" t="s">
        <v>664</v>
      </c>
      <c r="B337" s="9" t="s">
        <v>665</v>
      </c>
      <c r="C337" s="9">
        <f t="shared" si="10"/>
        <v>0</v>
      </c>
      <c r="D337" s="9"/>
      <c r="E337" s="9"/>
    </row>
    <row r="338" spans="1:5" ht="16.5" customHeight="1">
      <c r="A338" t="s">
        <v>666</v>
      </c>
      <c r="B338" s="9" t="s">
        <v>667</v>
      </c>
      <c r="C338" s="9">
        <f t="shared" si="10"/>
        <v>19</v>
      </c>
      <c r="D338" s="9"/>
      <c r="E338" s="9">
        <v>19</v>
      </c>
    </row>
    <row r="339" spans="1:5" ht="16.5" customHeight="1">
      <c r="A339" t="s">
        <v>668</v>
      </c>
      <c r="B339" s="9" t="s">
        <v>669</v>
      </c>
      <c r="C339" s="9">
        <f t="shared" si="10"/>
        <v>0</v>
      </c>
      <c r="D339" s="9"/>
      <c r="E339" s="9">
        <v>0</v>
      </c>
    </row>
    <row r="340" spans="1:5" ht="16.5" customHeight="1">
      <c r="A340" t="s">
        <v>670</v>
      </c>
      <c r="B340" s="9" t="s">
        <v>671</v>
      </c>
      <c r="C340" s="9">
        <f t="shared" si="10"/>
        <v>0</v>
      </c>
      <c r="D340" s="9"/>
      <c r="E340" s="9"/>
    </row>
    <row r="341" spans="1:5" ht="16.5" customHeight="1">
      <c r="A341" t="s">
        <v>672</v>
      </c>
      <c r="B341" s="9" t="s">
        <v>673</v>
      </c>
      <c r="C341" s="9">
        <f t="shared" si="10"/>
        <v>60</v>
      </c>
      <c r="D341" s="9">
        <v>60</v>
      </c>
      <c r="E341" s="9"/>
    </row>
    <row r="342" spans="1:5" ht="16.5" customHeight="1">
      <c r="A342" t="s">
        <v>674</v>
      </c>
      <c r="B342" s="9" t="s">
        <v>675</v>
      </c>
      <c r="C342" s="9">
        <f t="shared" si="10"/>
        <v>671</v>
      </c>
      <c r="D342" s="9">
        <v>274</v>
      </c>
      <c r="E342" s="9">
        <v>397</v>
      </c>
    </row>
    <row r="343" spans="1:5" ht="16.5" customHeight="1">
      <c r="A343" t="s">
        <v>676</v>
      </c>
      <c r="B343" s="9" t="s">
        <v>677</v>
      </c>
      <c r="C343" s="9">
        <f t="shared" si="10"/>
        <v>0</v>
      </c>
      <c r="D343" s="9">
        <f>SUM(D344:D350)</f>
        <v>0</v>
      </c>
      <c r="E343" s="9">
        <f>SUM(E344:E350)</f>
        <v>0</v>
      </c>
    </row>
    <row r="344" spans="1:5" ht="16.5" customHeight="1">
      <c r="A344" t="s">
        <v>678</v>
      </c>
      <c r="B344" s="9" t="s">
        <v>114</v>
      </c>
      <c r="C344" s="9">
        <f t="shared" si="10"/>
        <v>0</v>
      </c>
      <c r="D344" s="9">
        <v>0</v>
      </c>
      <c r="E344" s="9">
        <v>0</v>
      </c>
    </row>
    <row r="345" spans="1:5" ht="16.5" customHeight="1">
      <c r="A345" t="s">
        <v>679</v>
      </c>
      <c r="B345" s="9" t="s">
        <v>116</v>
      </c>
      <c r="C345" s="9">
        <f t="shared" si="10"/>
        <v>0</v>
      </c>
      <c r="D345" s="9">
        <v>0</v>
      </c>
      <c r="E345" s="9">
        <v>0</v>
      </c>
    </row>
    <row r="346" spans="1:5" ht="16.5" customHeight="1">
      <c r="A346" t="s">
        <v>680</v>
      </c>
      <c r="B346" s="9" t="s">
        <v>138</v>
      </c>
      <c r="C346" s="9">
        <f t="shared" si="10"/>
        <v>0</v>
      </c>
      <c r="D346" s="9">
        <v>0</v>
      </c>
      <c r="E346" s="9">
        <v>0</v>
      </c>
    </row>
    <row r="347" spans="1:5" ht="16.5" customHeight="1">
      <c r="A347" t="s">
        <v>681</v>
      </c>
      <c r="B347" s="9" t="s">
        <v>682</v>
      </c>
      <c r="C347" s="9">
        <f t="shared" si="10"/>
        <v>0</v>
      </c>
      <c r="D347" s="9"/>
      <c r="E347" s="9"/>
    </row>
    <row r="348" spans="1:5" ht="16.5" customHeight="1">
      <c r="A348" t="s">
        <v>683</v>
      </c>
      <c r="B348" s="9" t="s">
        <v>684</v>
      </c>
      <c r="C348" s="9">
        <f t="shared" si="10"/>
        <v>0</v>
      </c>
      <c r="D348" s="9"/>
      <c r="E348" s="9">
        <v>0</v>
      </c>
    </row>
    <row r="349" spans="1:5" ht="16.5" customHeight="1">
      <c r="A349" t="s">
        <v>685</v>
      </c>
      <c r="B349" s="9" t="s">
        <v>686</v>
      </c>
      <c r="C349" s="9">
        <f t="shared" si="10"/>
        <v>0</v>
      </c>
      <c r="D349" s="9">
        <v>0</v>
      </c>
      <c r="E349" s="9">
        <v>0</v>
      </c>
    </row>
    <row r="350" spans="1:5" ht="16.5" customHeight="1">
      <c r="A350" t="s">
        <v>687</v>
      </c>
      <c r="B350" s="9" t="s">
        <v>688</v>
      </c>
      <c r="C350" s="9">
        <f t="shared" si="10"/>
        <v>0</v>
      </c>
      <c r="D350" s="9">
        <v>0</v>
      </c>
      <c r="E350" s="9">
        <v>0</v>
      </c>
    </row>
    <row r="351" spans="1:5" ht="16.5" customHeight="1">
      <c r="A351" t="s">
        <v>689</v>
      </c>
      <c r="B351" s="9" t="s">
        <v>690</v>
      </c>
      <c r="C351" s="9">
        <f t="shared" si="10"/>
        <v>0</v>
      </c>
      <c r="D351" s="9">
        <f>SUM(D352:D361)</f>
        <v>0</v>
      </c>
      <c r="E351" s="9">
        <f>SUM(E352:E361)</f>
        <v>0</v>
      </c>
    </row>
    <row r="352" spans="1:5" ht="17.25" customHeight="1">
      <c r="A352" t="s">
        <v>691</v>
      </c>
      <c r="B352" s="9" t="s">
        <v>114</v>
      </c>
      <c r="C352" s="9">
        <f t="shared" si="10"/>
        <v>0</v>
      </c>
      <c r="D352" s="9">
        <v>0</v>
      </c>
      <c r="E352" s="9">
        <v>0</v>
      </c>
    </row>
    <row r="353" spans="1:5" ht="17.25" customHeight="1">
      <c r="A353" t="s">
        <v>692</v>
      </c>
      <c r="B353" s="9" t="s">
        <v>116</v>
      </c>
      <c r="C353" s="9">
        <f t="shared" si="10"/>
        <v>0</v>
      </c>
      <c r="D353" s="9">
        <v>0</v>
      </c>
      <c r="E353" s="9">
        <v>0</v>
      </c>
    </row>
    <row r="354" spans="1:5" ht="17.25" customHeight="1">
      <c r="A354" t="s">
        <v>693</v>
      </c>
      <c r="B354" s="9" t="s">
        <v>138</v>
      </c>
      <c r="C354" s="9">
        <f t="shared" si="10"/>
        <v>0</v>
      </c>
      <c r="D354" s="9">
        <v>0</v>
      </c>
      <c r="E354" s="9">
        <v>0</v>
      </c>
    </row>
    <row r="355" spans="1:5" ht="17.25" customHeight="1">
      <c r="A355" t="s">
        <v>694</v>
      </c>
      <c r="B355" s="9" t="s">
        <v>695</v>
      </c>
      <c r="C355" s="9">
        <f t="shared" si="10"/>
        <v>0</v>
      </c>
      <c r="D355" s="9">
        <v>0</v>
      </c>
      <c r="E355" s="9">
        <v>0</v>
      </c>
    </row>
    <row r="356" spans="1:5" ht="17.25" customHeight="1">
      <c r="A356" t="s">
        <v>696</v>
      </c>
      <c r="B356" s="9" t="s">
        <v>697</v>
      </c>
      <c r="C356" s="9">
        <f t="shared" si="10"/>
        <v>0</v>
      </c>
      <c r="D356" s="9">
        <v>0</v>
      </c>
      <c r="E356" s="9">
        <v>0</v>
      </c>
    </row>
    <row r="357" spans="1:5" ht="16.5" customHeight="1">
      <c r="A357" t="s">
        <v>698</v>
      </c>
      <c r="B357" s="9" t="s">
        <v>699</v>
      </c>
      <c r="C357" s="9">
        <f t="shared" si="10"/>
        <v>0</v>
      </c>
      <c r="D357" s="9">
        <v>0</v>
      </c>
      <c r="E357" s="9">
        <v>0</v>
      </c>
    </row>
    <row r="358" spans="1:5" ht="16.5" customHeight="1">
      <c r="A358" t="s">
        <v>700</v>
      </c>
      <c r="B358" s="9" t="s">
        <v>701</v>
      </c>
      <c r="C358" s="9">
        <f t="shared" si="10"/>
        <v>0</v>
      </c>
      <c r="D358" s="9">
        <v>0</v>
      </c>
      <c r="E358" s="9">
        <v>0</v>
      </c>
    </row>
    <row r="359" spans="1:5" ht="16.5" customHeight="1">
      <c r="A359" t="s">
        <v>702</v>
      </c>
      <c r="B359" s="9" t="s">
        <v>703</v>
      </c>
      <c r="C359" s="9">
        <f t="shared" si="10"/>
        <v>0</v>
      </c>
      <c r="D359" s="9"/>
      <c r="E359" s="9"/>
    </row>
    <row r="360" spans="1:5" ht="16.5" customHeight="1">
      <c r="A360" t="s">
        <v>704</v>
      </c>
      <c r="B360" s="9" t="s">
        <v>705</v>
      </c>
      <c r="C360" s="9">
        <f t="shared" si="10"/>
        <v>0</v>
      </c>
      <c r="D360" s="9">
        <v>0</v>
      </c>
      <c r="E360" s="9">
        <v>0</v>
      </c>
    </row>
    <row r="361" spans="1:5" ht="16.5" customHeight="1">
      <c r="A361" t="s">
        <v>706</v>
      </c>
      <c r="B361" s="9" t="s">
        <v>707</v>
      </c>
      <c r="C361" s="9">
        <f t="shared" si="10"/>
        <v>0</v>
      </c>
      <c r="D361" s="9">
        <v>0</v>
      </c>
      <c r="E361" s="9">
        <v>0</v>
      </c>
    </row>
    <row r="362" spans="1:5" ht="16.5" customHeight="1">
      <c r="A362" t="s">
        <v>708</v>
      </c>
      <c r="B362" s="9" t="s">
        <v>709</v>
      </c>
      <c r="C362" s="9">
        <f aca="true" t="shared" si="11" ref="C362:C382">SUM(D362,E362)</f>
        <v>739</v>
      </c>
      <c r="D362" s="9">
        <f>SUM(D363:D371)</f>
        <v>711</v>
      </c>
      <c r="E362" s="9">
        <f>SUM(E363:E371)</f>
        <v>28</v>
      </c>
    </row>
    <row r="363" spans="1:5" ht="16.5" customHeight="1">
      <c r="A363" t="s">
        <v>710</v>
      </c>
      <c r="B363" s="9" t="s">
        <v>114</v>
      </c>
      <c r="C363" s="9">
        <f t="shared" si="11"/>
        <v>711</v>
      </c>
      <c r="D363" s="9">
        <v>711</v>
      </c>
      <c r="E363" s="9">
        <v>0</v>
      </c>
    </row>
    <row r="364" spans="1:5" ht="16.5" customHeight="1">
      <c r="A364" t="s">
        <v>711</v>
      </c>
      <c r="B364" s="9" t="s">
        <v>116</v>
      </c>
      <c r="C364" s="9">
        <f t="shared" si="11"/>
        <v>0</v>
      </c>
      <c r="D364" s="9"/>
      <c r="E364" s="9">
        <v>0</v>
      </c>
    </row>
    <row r="365" spans="1:5" ht="16.5" customHeight="1">
      <c r="A365" t="s">
        <v>712</v>
      </c>
      <c r="B365" s="9" t="s">
        <v>138</v>
      </c>
      <c r="C365" s="9">
        <f t="shared" si="11"/>
        <v>0</v>
      </c>
      <c r="D365" s="9"/>
      <c r="E365" s="9">
        <v>0</v>
      </c>
    </row>
    <row r="366" spans="1:5" ht="16.5" customHeight="1">
      <c r="A366" t="s">
        <v>713</v>
      </c>
      <c r="B366" s="9" t="s">
        <v>714</v>
      </c>
      <c r="C366" s="9">
        <f t="shared" si="11"/>
        <v>0</v>
      </c>
      <c r="D366" s="9"/>
      <c r="E366" s="9"/>
    </row>
    <row r="367" spans="1:5" ht="16.5" customHeight="1">
      <c r="A367" t="s">
        <v>715</v>
      </c>
      <c r="B367" s="9" t="s">
        <v>716</v>
      </c>
      <c r="C367" s="9">
        <f t="shared" si="11"/>
        <v>0</v>
      </c>
      <c r="D367" s="9"/>
      <c r="E367" s="9">
        <v>0</v>
      </c>
    </row>
    <row r="368" spans="1:5" ht="16.5" customHeight="1">
      <c r="A368" t="s">
        <v>717</v>
      </c>
      <c r="B368" s="9" t="s">
        <v>718</v>
      </c>
      <c r="C368" s="9">
        <f t="shared" si="11"/>
        <v>0</v>
      </c>
      <c r="D368" s="9"/>
      <c r="E368" s="9">
        <v>0</v>
      </c>
    </row>
    <row r="369" spans="1:5" ht="16.5" customHeight="1">
      <c r="A369" t="s">
        <v>719</v>
      </c>
      <c r="B369" s="9" t="s">
        <v>720</v>
      </c>
      <c r="C369" s="9">
        <f t="shared" si="11"/>
        <v>16</v>
      </c>
      <c r="D369" s="9"/>
      <c r="E369" s="9">
        <v>16</v>
      </c>
    </row>
    <row r="370" spans="1:5" ht="16.5" customHeight="1">
      <c r="A370" t="s">
        <v>721</v>
      </c>
      <c r="B370" s="9" t="s">
        <v>722</v>
      </c>
      <c r="C370" s="9">
        <f t="shared" si="11"/>
        <v>0</v>
      </c>
      <c r="D370" s="9">
        <v>0</v>
      </c>
      <c r="E370" s="9">
        <v>0</v>
      </c>
    </row>
    <row r="371" spans="1:5" ht="16.5" customHeight="1">
      <c r="A371" t="s">
        <v>723</v>
      </c>
      <c r="B371" s="9" t="s">
        <v>724</v>
      </c>
      <c r="C371" s="9">
        <f t="shared" si="11"/>
        <v>12</v>
      </c>
      <c r="D371" s="9"/>
      <c r="E371" s="9">
        <v>12</v>
      </c>
    </row>
    <row r="372" spans="1:5" ht="16.5" customHeight="1">
      <c r="A372" t="s">
        <v>725</v>
      </c>
      <c r="B372" s="9" t="s">
        <v>726</v>
      </c>
      <c r="C372" s="9">
        <f t="shared" si="11"/>
        <v>0</v>
      </c>
      <c r="D372" s="9">
        <f>SUM(D373:D378)</f>
        <v>0</v>
      </c>
      <c r="E372" s="9">
        <v>0</v>
      </c>
    </row>
    <row r="373" spans="1:5" ht="16.5" customHeight="1">
      <c r="A373" t="s">
        <v>727</v>
      </c>
      <c r="B373" s="9" t="s">
        <v>114</v>
      </c>
      <c r="C373" s="9">
        <f t="shared" si="11"/>
        <v>0</v>
      </c>
      <c r="D373" s="9">
        <v>0</v>
      </c>
      <c r="E373" s="9">
        <v>0</v>
      </c>
    </row>
    <row r="374" spans="1:5" ht="16.5" customHeight="1">
      <c r="A374" t="s">
        <v>728</v>
      </c>
      <c r="B374" s="9" t="s">
        <v>116</v>
      </c>
      <c r="C374" s="9">
        <f t="shared" si="11"/>
        <v>0</v>
      </c>
      <c r="D374" s="9">
        <v>0</v>
      </c>
      <c r="E374" s="9">
        <v>0</v>
      </c>
    </row>
    <row r="375" spans="1:5" ht="16.5" customHeight="1">
      <c r="A375" t="s">
        <v>729</v>
      </c>
      <c r="B375" s="9" t="s">
        <v>138</v>
      </c>
      <c r="C375" s="9">
        <f t="shared" si="11"/>
        <v>0</v>
      </c>
      <c r="D375" s="9">
        <v>0</v>
      </c>
      <c r="E375" s="9">
        <v>0</v>
      </c>
    </row>
    <row r="376" spans="1:5" ht="16.5" customHeight="1">
      <c r="A376" t="s">
        <v>730</v>
      </c>
      <c r="B376" s="9" t="s">
        <v>731</v>
      </c>
      <c r="C376" s="9">
        <f t="shared" si="11"/>
        <v>0</v>
      </c>
      <c r="D376" s="9">
        <v>0</v>
      </c>
      <c r="E376" s="9">
        <v>0</v>
      </c>
    </row>
    <row r="377" spans="1:5" ht="16.5" customHeight="1">
      <c r="A377" t="s">
        <v>732</v>
      </c>
      <c r="B377" s="9" t="s">
        <v>733</v>
      </c>
      <c r="C377" s="9">
        <f t="shared" si="11"/>
        <v>0</v>
      </c>
      <c r="D377" s="9">
        <v>0</v>
      </c>
      <c r="E377" s="9">
        <v>0</v>
      </c>
    </row>
    <row r="378" spans="1:5" ht="16.5" customHeight="1">
      <c r="A378" t="s">
        <v>734</v>
      </c>
      <c r="B378" s="9" t="s">
        <v>735</v>
      </c>
      <c r="C378" s="9">
        <f t="shared" si="11"/>
        <v>0</v>
      </c>
      <c r="D378" s="9">
        <v>0</v>
      </c>
      <c r="E378" s="9">
        <v>0</v>
      </c>
    </row>
    <row r="379" spans="1:5" ht="16.5" customHeight="1">
      <c r="A379" t="s">
        <v>736</v>
      </c>
      <c r="B379" s="9" t="s">
        <v>737</v>
      </c>
      <c r="C379" s="9">
        <f t="shared" si="11"/>
        <v>267</v>
      </c>
      <c r="D379" s="9">
        <f>SUM(D380:D382)</f>
        <v>0</v>
      </c>
      <c r="E379" s="9">
        <f>SUM(E380:E382)</f>
        <v>267</v>
      </c>
    </row>
    <row r="380" spans="1:5" ht="16.5" customHeight="1">
      <c r="A380" t="s">
        <v>738</v>
      </c>
      <c r="B380" s="9" t="s">
        <v>739</v>
      </c>
      <c r="C380" s="9">
        <f t="shared" si="11"/>
        <v>35</v>
      </c>
      <c r="D380" s="9"/>
      <c r="E380" s="9">
        <v>35</v>
      </c>
    </row>
    <row r="381" spans="1:5" ht="16.5" customHeight="1">
      <c r="A381" t="s">
        <v>740</v>
      </c>
      <c r="B381" s="9" t="s">
        <v>741</v>
      </c>
      <c r="C381" s="9">
        <f t="shared" si="11"/>
        <v>0</v>
      </c>
      <c r="D381" s="9">
        <v>0</v>
      </c>
      <c r="E381" s="9">
        <v>0</v>
      </c>
    </row>
    <row r="382" spans="1:5" ht="16.5" customHeight="1">
      <c r="A382" t="s">
        <v>742</v>
      </c>
      <c r="B382" s="9" t="s">
        <v>743</v>
      </c>
      <c r="C382" s="9">
        <f t="shared" si="11"/>
        <v>232</v>
      </c>
      <c r="D382" s="9"/>
      <c r="E382" s="9">
        <v>232</v>
      </c>
    </row>
    <row r="383" spans="1:5" ht="16.5" customHeight="1">
      <c r="A383" t="s">
        <v>744</v>
      </c>
      <c r="B383" s="9" t="s">
        <v>745</v>
      </c>
      <c r="C383" s="9">
        <f>SUM(C384,C398,C409,C416,C420,C430,C438,C444,C451,C460,C465,C468,C471,C474,C477,C480,C484,C489)</f>
        <v>37778</v>
      </c>
      <c r="D383" s="9">
        <f>SUM(D384,D398,D409,D416,D420,D430,D438,D444,D451,D460,D465,D468,D471,D474,D477,D480,D484,D489)</f>
        <v>13820</v>
      </c>
      <c r="E383" s="9">
        <f>SUM(E384,E398,E409,E416,E420,E430,E438,E444,E451,E460,E465,E468,E471,E474,E477,E480,E484,E489)</f>
        <v>23958</v>
      </c>
    </row>
    <row r="384" spans="1:5" ht="16.5" customHeight="1">
      <c r="A384" t="s">
        <v>746</v>
      </c>
      <c r="B384" s="9" t="s">
        <v>747</v>
      </c>
      <c r="C384" s="9">
        <f aca="true" t="shared" si="12" ref="C384:C447">SUM(D384,E384)</f>
        <v>1155</v>
      </c>
      <c r="D384" s="9">
        <f>SUM(D385:D397)</f>
        <v>1073</v>
      </c>
      <c r="E384" s="9">
        <f>SUM(E385:E397)</f>
        <v>82</v>
      </c>
    </row>
    <row r="385" spans="1:5" ht="16.5" customHeight="1">
      <c r="A385" t="s">
        <v>748</v>
      </c>
      <c r="B385" s="9" t="s">
        <v>114</v>
      </c>
      <c r="C385" s="9">
        <f t="shared" si="12"/>
        <v>949</v>
      </c>
      <c r="D385" s="9">
        <v>949</v>
      </c>
      <c r="E385" s="9">
        <v>0</v>
      </c>
    </row>
    <row r="386" spans="1:5" ht="16.5" customHeight="1">
      <c r="A386" t="s">
        <v>749</v>
      </c>
      <c r="B386" s="9" t="s">
        <v>116</v>
      </c>
      <c r="C386" s="9">
        <f t="shared" si="12"/>
        <v>0</v>
      </c>
      <c r="D386" s="9"/>
      <c r="E386" s="9">
        <v>0</v>
      </c>
    </row>
    <row r="387" spans="1:5" ht="16.5" customHeight="1">
      <c r="A387" t="s">
        <v>750</v>
      </c>
      <c r="B387" s="9" t="s">
        <v>138</v>
      </c>
      <c r="C387" s="9">
        <f t="shared" si="12"/>
        <v>0</v>
      </c>
      <c r="D387" s="9"/>
      <c r="E387" s="9">
        <v>0</v>
      </c>
    </row>
    <row r="388" spans="1:5" ht="16.5" customHeight="1">
      <c r="A388" t="s">
        <v>751</v>
      </c>
      <c r="B388" s="9" t="s">
        <v>752</v>
      </c>
      <c r="C388" s="9">
        <f t="shared" si="12"/>
        <v>3</v>
      </c>
      <c r="D388" s="9"/>
      <c r="E388" s="9">
        <v>3</v>
      </c>
    </row>
    <row r="389" spans="1:5" ht="16.5" customHeight="1">
      <c r="A389" t="s">
        <v>753</v>
      </c>
      <c r="B389" s="9" t="s">
        <v>754</v>
      </c>
      <c r="C389" s="9">
        <f t="shared" si="12"/>
        <v>0</v>
      </c>
      <c r="D389" s="9"/>
      <c r="E389" s="9"/>
    </row>
    <row r="390" spans="1:5" ht="16.5" customHeight="1">
      <c r="A390" t="s">
        <v>755</v>
      </c>
      <c r="B390" s="9" t="s">
        <v>756</v>
      </c>
      <c r="C390" s="9">
        <f t="shared" si="12"/>
        <v>0</v>
      </c>
      <c r="D390" s="9"/>
      <c r="E390" s="9"/>
    </row>
    <row r="391" spans="1:5" ht="16.5" customHeight="1">
      <c r="A391" t="s">
        <v>757</v>
      </c>
      <c r="B391" s="9" t="s">
        <v>758</v>
      </c>
      <c r="C391" s="9">
        <f t="shared" si="12"/>
        <v>0</v>
      </c>
      <c r="D391" s="9"/>
      <c r="E391" s="9"/>
    </row>
    <row r="392" spans="1:5" ht="16.5" customHeight="1">
      <c r="A392" t="s">
        <v>759</v>
      </c>
      <c r="B392" s="9" t="s">
        <v>218</v>
      </c>
      <c r="C392" s="9">
        <f t="shared" si="12"/>
        <v>0</v>
      </c>
      <c r="D392" s="9"/>
      <c r="E392" s="9"/>
    </row>
    <row r="393" spans="1:5" ht="16.5" customHeight="1">
      <c r="A393" t="s">
        <v>760</v>
      </c>
      <c r="B393" s="9" t="s">
        <v>761</v>
      </c>
      <c r="C393" s="9">
        <f t="shared" si="12"/>
        <v>46</v>
      </c>
      <c r="D393" s="9"/>
      <c r="E393" s="9">
        <v>46</v>
      </c>
    </row>
    <row r="394" spans="1:5" ht="16.5" customHeight="1">
      <c r="A394" t="s">
        <v>762</v>
      </c>
      <c r="B394" s="9" t="s">
        <v>763</v>
      </c>
      <c r="C394" s="9">
        <f t="shared" si="12"/>
        <v>0</v>
      </c>
      <c r="D394" s="9"/>
      <c r="E394" s="9"/>
    </row>
    <row r="395" spans="1:5" ht="16.5" customHeight="1">
      <c r="A395" t="s">
        <v>764</v>
      </c>
      <c r="B395" s="9" t="s">
        <v>765</v>
      </c>
      <c r="C395" s="9">
        <f t="shared" si="12"/>
        <v>0</v>
      </c>
      <c r="D395" s="9"/>
      <c r="E395" s="9"/>
    </row>
    <row r="396" spans="1:5" ht="16.5" customHeight="1">
      <c r="A396" t="s">
        <v>766</v>
      </c>
      <c r="B396" s="9" t="s">
        <v>767</v>
      </c>
      <c r="C396" s="9">
        <f t="shared" si="12"/>
        <v>0</v>
      </c>
      <c r="D396" s="9"/>
      <c r="E396" s="9"/>
    </row>
    <row r="397" spans="1:5" ht="16.5" customHeight="1">
      <c r="A397" t="s">
        <v>768</v>
      </c>
      <c r="B397" s="9" t="s">
        <v>769</v>
      </c>
      <c r="C397" s="9">
        <f t="shared" si="12"/>
        <v>157</v>
      </c>
      <c r="D397" s="9">
        <v>124</v>
      </c>
      <c r="E397" s="9">
        <v>33</v>
      </c>
    </row>
    <row r="398" spans="1:5" ht="16.5" customHeight="1">
      <c r="A398" t="s">
        <v>770</v>
      </c>
      <c r="B398" s="9" t="s">
        <v>771</v>
      </c>
      <c r="C398" s="9">
        <f t="shared" si="12"/>
        <v>1343</v>
      </c>
      <c r="D398" s="9">
        <f>SUM(D399:D408)</f>
        <v>315</v>
      </c>
      <c r="E398" s="9">
        <f>SUM(E399:E408)</f>
        <v>1028</v>
      </c>
    </row>
    <row r="399" spans="1:5" ht="16.5" customHeight="1">
      <c r="A399" t="s">
        <v>772</v>
      </c>
      <c r="B399" s="9" t="s">
        <v>114</v>
      </c>
      <c r="C399" s="9">
        <f t="shared" si="12"/>
        <v>315</v>
      </c>
      <c r="D399" s="9">
        <v>315</v>
      </c>
      <c r="E399" s="9">
        <v>0</v>
      </c>
    </row>
    <row r="400" spans="1:5" ht="16.5" customHeight="1">
      <c r="A400" t="s">
        <v>773</v>
      </c>
      <c r="B400" s="9" t="s">
        <v>116</v>
      </c>
      <c r="C400" s="9">
        <f t="shared" si="12"/>
        <v>0</v>
      </c>
      <c r="D400" s="9">
        <v>0</v>
      </c>
      <c r="E400" s="9">
        <v>0</v>
      </c>
    </row>
    <row r="401" spans="1:5" ht="16.5" customHeight="1">
      <c r="A401" t="s">
        <v>774</v>
      </c>
      <c r="B401" s="9" t="s">
        <v>138</v>
      </c>
      <c r="C401" s="9">
        <f t="shared" si="12"/>
        <v>0</v>
      </c>
      <c r="D401" s="9">
        <v>0</v>
      </c>
      <c r="E401" s="9">
        <v>0</v>
      </c>
    </row>
    <row r="402" spans="1:5" ht="16.5" customHeight="1">
      <c r="A402" t="s">
        <v>775</v>
      </c>
      <c r="B402" s="9" t="s">
        <v>776</v>
      </c>
      <c r="C402" s="9">
        <f t="shared" si="12"/>
        <v>25</v>
      </c>
      <c r="D402" s="9"/>
      <c r="E402" s="9">
        <v>25</v>
      </c>
    </row>
    <row r="403" spans="1:5" ht="16.5" customHeight="1">
      <c r="A403" t="s">
        <v>777</v>
      </c>
      <c r="B403" s="9" t="s">
        <v>778</v>
      </c>
      <c r="C403" s="9">
        <f t="shared" si="12"/>
        <v>0</v>
      </c>
      <c r="D403" s="9">
        <v>0</v>
      </c>
      <c r="E403" s="9">
        <v>0</v>
      </c>
    </row>
    <row r="404" spans="1:5" ht="16.5" customHeight="1">
      <c r="A404" t="s">
        <v>779</v>
      </c>
      <c r="B404" s="9" t="s">
        <v>780</v>
      </c>
      <c r="C404" s="9">
        <f t="shared" si="12"/>
        <v>0</v>
      </c>
      <c r="D404" s="9">
        <v>0</v>
      </c>
      <c r="E404" s="9">
        <v>0</v>
      </c>
    </row>
    <row r="405" spans="1:5" ht="16.5" customHeight="1">
      <c r="A405" t="s">
        <v>781</v>
      </c>
      <c r="B405" s="9" t="s">
        <v>782</v>
      </c>
      <c r="C405" s="9">
        <f t="shared" si="12"/>
        <v>0</v>
      </c>
      <c r="D405" s="9"/>
      <c r="E405" s="9"/>
    </row>
    <row r="406" spans="1:5" ht="16.5" customHeight="1">
      <c r="A406" t="s">
        <v>783</v>
      </c>
      <c r="B406" s="9" t="s">
        <v>784</v>
      </c>
      <c r="C406" s="9">
        <f t="shared" si="12"/>
        <v>0</v>
      </c>
      <c r="D406" s="9">
        <v>0</v>
      </c>
      <c r="E406" s="9">
        <v>0</v>
      </c>
    </row>
    <row r="407" spans="1:5" ht="16.5" customHeight="1">
      <c r="A407" t="s">
        <v>785</v>
      </c>
      <c r="B407" s="9" t="s">
        <v>786</v>
      </c>
      <c r="C407" s="9">
        <f t="shared" si="12"/>
        <v>0</v>
      </c>
      <c r="D407" s="9">
        <v>0</v>
      </c>
      <c r="E407" s="9">
        <v>0</v>
      </c>
    </row>
    <row r="408" spans="1:5" ht="16.5" customHeight="1">
      <c r="A408" t="s">
        <v>787</v>
      </c>
      <c r="B408" s="9" t="s">
        <v>788</v>
      </c>
      <c r="C408" s="9">
        <f t="shared" si="12"/>
        <v>1003</v>
      </c>
      <c r="D408" s="9"/>
      <c r="E408" s="9">
        <v>1003</v>
      </c>
    </row>
    <row r="409" spans="1:5" ht="16.5" customHeight="1">
      <c r="A409" t="s">
        <v>789</v>
      </c>
      <c r="B409" s="9" t="s">
        <v>790</v>
      </c>
      <c r="C409" s="9">
        <f t="shared" si="12"/>
        <v>11070</v>
      </c>
      <c r="D409" s="9">
        <f>SUM(D410:D415)</f>
        <v>11070</v>
      </c>
      <c r="E409" s="9">
        <f>SUM(E410:E415)</f>
        <v>0</v>
      </c>
    </row>
    <row r="410" spans="1:5" ht="16.5" customHeight="1">
      <c r="A410" t="s">
        <v>791</v>
      </c>
      <c r="B410" s="9" t="s">
        <v>792</v>
      </c>
      <c r="C410" s="9">
        <f t="shared" si="12"/>
        <v>124</v>
      </c>
      <c r="D410" s="9">
        <v>124</v>
      </c>
      <c r="E410" s="9">
        <v>0</v>
      </c>
    </row>
    <row r="411" spans="1:5" ht="16.5" customHeight="1">
      <c r="A411" t="s">
        <v>793</v>
      </c>
      <c r="B411" s="9" t="s">
        <v>794</v>
      </c>
      <c r="C411" s="9">
        <f t="shared" si="12"/>
        <v>227</v>
      </c>
      <c r="D411" s="9">
        <v>227</v>
      </c>
      <c r="E411" s="9">
        <v>0</v>
      </c>
    </row>
    <row r="412" spans="1:5" ht="16.5" customHeight="1">
      <c r="A412" t="s">
        <v>795</v>
      </c>
      <c r="B412" s="9" t="s">
        <v>796</v>
      </c>
      <c r="C412" s="9">
        <f t="shared" si="12"/>
        <v>10681</v>
      </c>
      <c r="D412" s="9">
        <v>10681</v>
      </c>
      <c r="E412" s="9">
        <v>0</v>
      </c>
    </row>
    <row r="413" spans="1:5" ht="16.5" customHeight="1">
      <c r="A413" t="s">
        <v>797</v>
      </c>
      <c r="B413" s="9" t="s">
        <v>798</v>
      </c>
      <c r="C413" s="9">
        <f t="shared" si="12"/>
        <v>38</v>
      </c>
      <c r="D413" s="9">
        <v>38</v>
      </c>
      <c r="E413" s="9">
        <v>0</v>
      </c>
    </row>
    <row r="414" spans="1:5" ht="16.5" customHeight="1">
      <c r="A414" t="s">
        <v>799</v>
      </c>
      <c r="B414" s="9" t="s">
        <v>800</v>
      </c>
      <c r="C414" s="9">
        <f t="shared" si="12"/>
        <v>0</v>
      </c>
      <c r="D414" s="9"/>
      <c r="E414" s="9">
        <v>0</v>
      </c>
    </row>
    <row r="415" spans="1:5" ht="16.5" customHeight="1">
      <c r="A415" t="s">
        <v>799</v>
      </c>
      <c r="B415" s="9" t="s">
        <v>801</v>
      </c>
      <c r="C415" s="9">
        <f t="shared" si="12"/>
        <v>0</v>
      </c>
      <c r="D415" s="9"/>
      <c r="E415" s="9">
        <v>0</v>
      </c>
    </row>
    <row r="416" spans="1:5" ht="16.5" customHeight="1">
      <c r="A416" t="s">
        <v>802</v>
      </c>
      <c r="B416" s="9" t="s">
        <v>803</v>
      </c>
      <c r="C416" s="9">
        <f t="shared" si="12"/>
        <v>0</v>
      </c>
      <c r="D416" s="9">
        <f>SUM(D417:D419)</f>
        <v>0</v>
      </c>
      <c r="E416" s="9">
        <f>SUM(E417:E419)</f>
        <v>0</v>
      </c>
    </row>
    <row r="417" spans="1:5" ht="16.5" customHeight="1">
      <c r="A417" t="s">
        <v>804</v>
      </c>
      <c r="B417" s="9" t="s">
        <v>805</v>
      </c>
      <c r="C417" s="9">
        <f t="shared" si="12"/>
        <v>0</v>
      </c>
      <c r="D417" s="9"/>
      <c r="E417" s="9"/>
    </row>
    <row r="418" spans="1:5" ht="16.5" customHeight="1">
      <c r="A418" t="s">
        <v>806</v>
      </c>
      <c r="B418" s="9" t="s">
        <v>807</v>
      </c>
      <c r="C418" s="9">
        <f t="shared" si="12"/>
        <v>0</v>
      </c>
      <c r="D418" s="9"/>
      <c r="E418" s="9">
        <v>0</v>
      </c>
    </row>
    <row r="419" spans="1:5" ht="16.5" customHeight="1">
      <c r="A419" t="s">
        <v>808</v>
      </c>
      <c r="B419" s="9" t="s">
        <v>809</v>
      </c>
      <c r="C419" s="9">
        <f t="shared" si="12"/>
        <v>0</v>
      </c>
      <c r="D419" s="9"/>
      <c r="E419" s="9"/>
    </row>
    <row r="420" spans="1:5" ht="16.5" customHeight="1">
      <c r="A420" t="s">
        <v>810</v>
      </c>
      <c r="B420" s="9" t="s">
        <v>811</v>
      </c>
      <c r="C420" s="9">
        <f t="shared" si="12"/>
        <v>200</v>
      </c>
      <c r="D420" s="9">
        <f>SUM(D421:D429)</f>
        <v>0</v>
      </c>
      <c r="E420" s="9">
        <f>SUM(E421:E429)</f>
        <v>200</v>
      </c>
    </row>
    <row r="421" spans="1:5" ht="16.5" customHeight="1">
      <c r="A421" t="s">
        <v>812</v>
      </c>
      <c r="B421" s="9" t="s">
        <v>813</v>
      </c>
      <c r="C421" s="9">
        <f t="shared" si="12"/>
        <v>0</v>
      </c>
      <c r="D421" s="9">
        <v>0</v>
      </c>
      <c r="E421" s="9">
        <v>0</v>
      </c>
    </row>
    <row r="422" spans="1:5" ht="16.5" customHeight="1">
      <c r="A422" t="s">
        <v>814</v>
      </c>
      <c r="B422" s="9" t="s">
        <v>815</v>
      </c>
      <c r="C422" s="9">
        <f t="shared" si="12"/>
        <v>0</v>
      </c>
      <c r="D422" s="9">
        <v>0</v>
      </c>
      <c r="E422" s="9">
        <v>0</v>
      </c>
    </row>
    <row r="423" spans="1:5" ht="16.5" customHeight="1">
      <c r="A423" t="s">
        <v>816</v>
      </c>
      <c r="B423" s="9" t="s">
        <v>817</v>
      </c>
      <c r="C423" s="9">
        <f t="shared" si="12"/>
        <v>0</v>
      </c>
      <c r="D423" s="9">
        <v>0</v>
      </c>
      <c r="E423" s="9">
        <v>0</v>
      </c>
    </row>
    <row r="424" spans="1:5" ht="16.5" customHeight="1">
      <c r="A424" t="s">
        <v>818</v>
      </c>
      <c r="B424" s="9" t="s">
        <v>819</v>
      </c>
      <c r="C424" s="9">
        <f t="shared" si="12"/>
        <v>0</v>
      </c>
      <c r="D424" s="9">
        <v>0</v>
      </c>
      <c r="E424" s="9">
        <v>0</v>
      </c>
    </row>
    <row r="425" spans="1:5" ht="16.5" customHeight="1">
      <c r="A425" t="s">
        <v>820</v>
      </c>
      <c r="B425" s="9" t="s">
        <v>821</v>
      </c>
      <c r="C425" s="9">
        <f t="shared" si="12"/>
        <v>0</v>
      </c>
      <c r="D425" s="9">
        <v>0</v>
      </c>
      <c r="E425" s="9">
        <v>0</v>
      </c>
    </row>
    <row r="426" spans="1:5" ht="16.5" customHeight="1">
      <c r="A426" t="s">
        <v>822</v>
      </c>
      <c r="B426" s="9" t="s">
        <v>823</v>
      </c>
      <c r="C426" s="9">
        <f t="shared" si="12"/>
        <v>0</v>
      </c>
      <c r="D426" s="9">
        <v>0</v>
      </c>
      <c r="E426" s="9">
        <v>0</v>
      </c>
    </row>
    <row r="427" spans="1:5" ht="16.5" customHeight="1">
      <c r="A427" t="s">
        <v>824</v>
      </c>
      <c r="B427" s="9" t="s">
        <v>825</v>
      </c>
      <c r="C427" s="9">
        <f t="shared" si="12"/>
        <v>0</v>
      </c>
      <c r="D427" s="9">
        <v>0</v>
      </c>
      <c r="E427" s="9">
        <v>0</v>
      </c>
    </row>
    <row r="428" spans="1:5" ht="16.5" customHeight="1">
      <c r="A428" t="s">
        <v>826</v>
      </c>
      <c r="B428" s="9" t="s">
        <v>827</v>
      </c>
      <c r="C428" s="9">
        <f t="shared" si="12"/>
        <v>0</v>
      </c>
      <c r="D428" s="9">
        <v>0</v>
      </c>
      <c r="E428" s="9">
        <v>0</v>
      </c>
    </row>
    <row r="429" spans="1:5" ht="16.5" customHeight="1">
      <c r="A429" t="s">
        <v>828</v>
      </c>
      <c r="B429" s="9" t="s">
        <v>829</v>
      </c>
      <c r="C429" s="9">
        <f t="shared" si="12"/>
        <v>200</v>
      </c>
      <c r="D429" s="9"/>
      <c r="E429" s="9">
        <v>200</v>
      </c>
    </row>
    <row r="430" spans="1:5" ht="16.5" customHeight="1">
      <c r="A430" t="s">
        <v>830</v>
      </c>
      <c r="B430" s="9" t="s">
        <v>831</v>
      </c>
      <c r="C430" s="9">
        <f t="shared" si="12"/>
        <v>2360</v>
      </c>
      <c r="D430" s="9">
        <f>SUM(D431:D437)</f>
        <v>0</v>
      </c>
      <c r="E430" s="9">
        <f>SUM(E431:E437)</f>
        <v>2360</v>
      </c>
    </row>
    <row r="431" spans="1:5" ht="16.5" customHeight="1">
      <c r="A431" t="s">
        <v>832</v>
      </c>
      <c r="B431" s="9" t="s">
        <v>833</v>
      </c>
      <c r="C431" s="9">
        <f t="shared" si="12"/>
        <v>0</v>
      </c>
      <c r="D431" s="9"/>
      <c r="E431" s="9"/>
    </row>
    <row r="432" spans="1:5" ht="16.5" customHeight="1">
      <c r="A432" t="s">
        <v>834</v>
      </c>
      <c r="B432" s="9" t="s">
        <v>835</v>
      </c>
      <c r="C432" s="9">
        <f t="shared" si="12"/>
        <v>0</v>
      </c>
      <c r="D432" s="9"/>
      <c r="E432" s="9"/>
    </row>
    <row r="433" spans="1:5" ht="16.5" customHeight="1">
      <c r="A433" t="s">
        <v>836</v>
      </c>
      <c r="B433" s="9" t="s">
        <v>837</v>
      </c>
      <c r="C433" s="9">
        <f t="shared" si="12"/>
        <v>0</v>
      </c>
      <c r="D433" s="9"/>
      <c r="E433" s="9"/>
    </row>
    <row r="434" spans="1:5" ht="16.5" customHeight="1">
      <c r="A434" t="s">
        <v>838</v>
      </c>
      <c r="B434" s="9" t="s">
        <v>839</v>
      </c>
      <c r="C434" s="9">
        <f t="shared" si="12"/>
        <v>0</v>
      </c>
      <c r="D434" s="9"/>
      <c r="E434" s="9"/>
    </row>
    <row r="435" spans="1:5" ht="16.5" customHeight="1">
      <c r="A435" t="s">
        <v>840</v>
      </c>
      <c r="B435" s="9" t="s">
        <v>841</v>
      </c>
      <c r="C435" s="9">
        <f t="shared" si="12"/>
        <v>400</v>
      </c>
      <c r="D435" s="9"/>
      <c r="E435" s="9">
        <v>400</v>
      </c>
    </row>
    <row r="436" spans="1:5" ht="16.5" customHeight="1">
      <c r="A436" t="s">
        <v>842</v>
      </c>
      <c r="B436" s="9" t="s">
        <v>843</v>
      </c>
      <c r="C436" s="9">
        <f t="shared" si="12"/>
        <v>0</v>
      </c>
      <c r="D436" s="9"/>
      <c r="E436" s="9"/>
    </row>
    <row r="437" spans="1:5" ht="16.5" customHeight="1">
      <c r="A437" t="s">
        <v>844</v>
      </c>
      <c r="B437" s="9" t="s">
        <v>845</v>
      </c>
      <c r="C437" s="9">
        <f t="shared" si="12"/>
        <v>1960</v>
      </c>
      <c r="D437" s="9"/>
      <c r="E437" s="9">
        <v>1960</v>
      </c>
    </row>
    <row r="438" spans="1:5" ht="16.5" customHeight="1">
      <c r="A438" t="s">
        <v>846</v>
      </c>
      <c r="B438" s="9" t="s">
        <v>847</v>
      </c>
      <c r="C438" s="9">
        <f t="shared" si="12"/>
        <v>127</v>
      </c>
      <c r="D438" s="9">
        <f>SUM(D439:D443)</f>
        <v>23</v>
      </c>
      <c r="E438" s="9">
        <f>SUM(E439:E443)</f>
        <v>104</v>
      </c>
    </row>
    <row r="439" spans="1:5" ht="16.5" customHeight="1">
      <c r="A439" t="s">
        <v>848</v>
      </c>
      <c r="B439" s="9" t="s">
        <v>849</v>
      </c>
      <c r="C439" s="9">
        <f t="shared" si="12"/>
        <v>0</v>
      </c>
      <c r="D439" s="9"/>
      <c r="E439" s="9"/>
    </row>
    <row r="440" spans="1:5" ht="16.5" customHeight="1">
      <c r="A440" t="s">
        <v>850</v>
      </c>
      <c r="B440" s="9" t="s">
        <v>851</v>
      </c>
      <c r="C440" s="9">
        <f t="shared" si="12"/>
        <v>100</v>
      </c>
      <c r="D440" s="9"/>
      <c r="E440" s="9">
        <v>100</v>
      </c>
    </row>
    <row r="441" spans="1:5" ht="16.5" customHeight="1">
      <c r="A441" t="s">
        <v>852</v>
      </c>
      <c r="B441" s="9" t="s">
        <v>853</v>
      </c>
      <c r="C441" s="9">
        <f t="shared" si="12"/>
        <v>27</v>
      </c>
      <c r="D441" s="9">
        <v>23</v>
      </c>
      <c r="E441" s="9">
        <v>4</v>
      </c>
    </row>
    <row r="442" spans="1:5" ht="16.5" customHeight="1">
      <c r="A442" t="s">
        <v>854</v>
      </c>
      <c r="B442" s="9" t="s">
        <v>855</v>
      </c>
      <c r="C442" s="9">
        <f t="shared" si="12"/>
        <v>0</v>
      </c>
      <c r="D442" s="9"/>
      <c r="E442" s="9"/>
    </row>
    <row r="443" spans="1:5" ht="16.5" customHeight="1">
      <c r="A443" t="s">
        <v>856</v>
      </c>
      <c r="B443" s="9" t="s">
        <v>857</v>
      </c>
      <c r="C443" s="9">
        <f t="shared" si="12"/>
        <v>0</v>
      </c>
      <c r="D443" s="9"/>
      <c r="E443" s="9"/>
    </row>
    <row r="444" spans="1:5" ht="16.5" customHeight="1">
      <c r="A444" t="s">
        <v>858</v>
      </c>
      <c r="B444" s="9" t="s">
        <v>859</v>
      </c>
      <c r="C444" s="9">
        <f t="shared" si="12"/>
        <v>169</v>
      </c>
      <c r="D444" s="9">
        <f>SUM(D445:D450)</f>
        <v>0</v>
      </c>
      <c r="E444" s="9">
        <f>SUM(E445:E450)</f>
        <v>169</v>
      </c>
    </row>
    <row r="445" spans="1:5" ht="16.5" customHeight="1">
      <c r="A445" t="s">
        <v>860</v>
      </c>
      <c r="B445" s="9" t="s">
        <v>861</v>
      </c>
      <c r="C445" s="9">
        <f t="shared" si="12"/>
        <v>156</v>
      </c>
      <c r="D445" s="9"/>
      <c r="E445" s="9">
        <v>156</v>
      </c>
    </row>
    <row r="446" spans="1:5" ht="16.5" customHeight="1">
      <c r="A446" t="s">
        <v>862</v>
      </c>
      <c r="B446" s="9" t="s">
        <v>863</v>
      </c>
      <c r="C446" s="9">
        <f t="shared" si="12"/>
        <v>13</v>
      </c>
      <c r="D446" s="9"/>
      <c r="E446" s="9">
        <v>13</v>
      </c>
    </row>
    <row r="447" spans="1:5" ht="16.5" customHeight="1">
      <c r="A447" t="s">
        <v>864</v>
      </c>
      <c r="B447" s="9" t="s">
        <v>865</v>
      </c>
      <c r="C447" s="9">
        <f t="shared" si="12"/>
        <v>0</v>
      </c>
      <c r="D447" s="9"/>
      <c r="E447" s="9">
        <v>0</v>
      </c>
    </row>
    <row r="448" spans="1:5" ht="16.5" customHeight="1">
      <c r="A448" t="s">
        <v>866</v>
      </c>
      <c r="B448" s="9" t="s">
        <v>867</v>
      </c>
      <c r="C448" s="9">
        <f aca="true" t="shared" si="13" ref="C448:C458">SUM(D448,E448)</f>
        <v>0</v>
      </c>
      <c r="D448" s="9"/>
      <c r="E448" s="9"/>
    </row>
    <row r="449" spans="1:5" ht="16.5" customHeight="1">
      <c r="A449" t="s">
        <v>868</v>
      </c>
      <c r="B449" s="9" t="s">
        <v>869</v>
      </c>
      <c r="C449" s="9">
        <f t="shared" si="13"/>
        <v>0</v>
      </c>
      <c r="D449" s="9"/>
      <c r="E449" s="9">
        <v>0</v>
      </c>
    </row>
    <row r="450" spans="1:5" ht="16.5" customHeight="1">
      <c r="A450" t="s">
        <v>870</v>
      </c>
      <c r="B450" s="9" t="s">
        <v>871</v>
      </c>
      <c r="C450" s="9">
        <f t="shared" si="13"/>
        <v>0</v>
      </c>
      <c r="D450" s="9"/>
      <c r="E450" s="9">
        <v>0</v>
      </c>
    </row>
    <row r="451" spans="1:5" ht="16.5" customHeight="1">
      <c r="A451" t="s">
        <v>872</v>
      </c>
      <c r="B451" s="9" t="s">
        <v>873</v>
      </c>
      <c r="C451" s="9">
        <f t="shared" si="13"/>
        <v>341</v>
      </c>
      <c r="D451" s="9">
        <f>SUM(D452:D459)</f>
        <v>142</v>
      </c>
      <c r="E451" s="9">
        <f>SUM(E452:E459)</f>
        <v>199</v>
      </c>
    </row>
    <row r="452" spans="1:5" ht="16.5" customHeight="1">
      <c r="A452" t="s">
        <v>874</v>
      </c>
      <c r="B452" s="9" t="s">
        <v>114</v>
      </c>
      <c r="C452" s="9">
        <f t="shared" si="13"/>
        <v>142</v>
      </c>
      <c r="D452" s="9">
        <v>142</v>
      </c>
      <c r="E452" s="9">
        <v>0</v>
      </c>
    </row>
    <row r="453" spans="1:5" ht="16.5" customHeight="1">
      <c r="A453" t="s">
        <v>875</v>
      </c>
      <c r="B453" s="9" t="s">
        <v>116</v>
      </c>
      <c r="C453" s="9">
        <f t="shared" si="13"/>
        <v>0</v>
      </c>
      <c r="D453" s="9"/>
      <c r="E453" s="9">
        <v>0</v>
      </c>
    </row>
    <row r="454" spans="1:5" ht="16.5" customHeight="1">
      <c r="A454" t="s">
        <v>876</v>
      </c>
      <c r="B454" s="9" t="s">
        <v>138</v>
      </c>
      <c r="C454" s="9">
        <f t="shared" si="13"/>
        <v>0</v>
      </c>
      <c r="D454" s="9"/>
      <c r="E454" s="9">
        <v>0</v>
      </c>
    </row>
    <row r="455" spans="1:5" ht="16.5" customHeight="1">
      <c r="A455" t="s">
        <v>877</v>
      </c>
      <c r="B455" s="9" t="s">
        <v>878</v>
      </c>
      <c r="C455" s="9">
        <f t="shared" si="13"/>
        <v>0</v>
      </c>
      <c r="D455" s="9"/>
      <c r="E455" s="9"/>
    </row>
    <row r="456" spans="1:5" ht="16.5" customHeight="1">
      <c r="A456" t="s">
        <v>879</v>
      </c>
      <c r="B456" s="9" t="s">
        <v>880</v>
      </c>
      <c r="C456" s="9">
        <f t="shared" si="13"/>
        <v>59</v>
      </c>
      <c r="D456" s="9"/>
      <c r="E456" s="9">
        <v>59</v>
      </c>
    </row>
    <row r="457" spans="1:5" ht="16.5" customHeight="1">
      <c r="A457" t="s">
        <v>881</v>
      </c>
      <c r="B457" s="9" t="s">
        <v>882</v>
      </c>
      <c r="C457" s="9">
        <f t="shared" si="13"/>
        <v>0</v>
      </c>
      <c r="D457" s="9"/>
      <c r="E457" s="9">
        <v>0</v>
      </c>
    </row>
    <row r="458" spans="2:5" ht="16.5" customHeight="1">
      <c r="B458" s="9" t="s">
        <v>883</v>
      </c>
      <c r="C458" s="9">
        <f t="shared" si="13"/>
        <v>91</v>
      </c>
      <c r="D458" s="9"/>
      <c r="E458" s="9">
        <v>91</v>
      </c>
    </row>
    <row r="459" spans="1:5" ht="16.5" customHeight="1">
      <c r="A459" t="s">
        <v>884</v>
      </c>
      <c r="B459" s="9" t="s">
        <v>885</v>
      </c>
      <c r="C459" s="9">
        <f aca="true" t="shared" si="14" ref="C459:C506">SUM(D459,E459)</f>
        <v>49</v>
      </c>
      <c r="D459" s="9"/>
      <c r="E459" s="9">
        <v>49</v>
      </c>
    </row>
    <row r="460" spans="1:5" ht="16.5" customHeight="1">
      <c r="A460" t="s">
        <v>886</v>
      </c>
      <c r="B460" s="9" t="s">
        <v>887</v>
      </c>
      <c r="C460" s="9">
        <f t="shared" si="14"/>
        <v>0</v>
      </c>
      <c r="D460" s="9">
        <f>SUM(D461:D464)</f>
        <v>0</v>
      </c>
      <c r="E460" s="9">
        <f>SUM(E461:E464)</f>
        <v>0</v>
      </c>
    </row>
    <row r="461" spans="1:5" ht="16.5" customHeight="1">
      <c r="A461" t="s">
        <v>888</v>
      </c>
      <c r="B461" s="9" t="s">
        <v>889</v>
      </c>
      <c r="C461" s="9">
        <f t="shared" si="14"/>
        <v>0</v>
      </c>
      <c r="D461" s="9"/>
      <c r="E461" s="9"/>
    </row>
    <row r="462" spans="1:5" ht="16.5" customHeight="1">
      <c r="A462" t="s">
        <v>890</v>
      </c>
      <c r="B462" s="9" t="s">
        <v>891</v>
      </c>
      <c r="C462" s="9">
        <f t="shared" si="14"/>
        <v>0</v>
      </c>
      <c r="D462" s="9"/>
      <c r="E462" s="9"/>
    </row>
    <row r="463" spans="1:5" ht="16.5" customHeight="1">
      <c r="A463" t="s">
        <v>892</v>
      </c>
      <c r="B463" s="9" t="s">
        <v>893</v>
      </c>
      <c r="C463" s="9">
        <f t="shared" si="14"/>
        <v>0</v>
      </c>
      <c r="D463" s="9">
        <v>0</v>
      </c>
      <c r="E463" s="9">
        <v>0</v>
      </c>
    </row>
    <row r="464" spans="1:5" ht="16.5" customHeight="1">
      <c r="A464" t="s">
        <v>894</v>
      </c>
      <c r="B464" s="9" t="s">
        <v>895</v>
      </c>
      <c r="C464" s="9">
        <f t="shared" si="14"/>
        <v>0</v>
      </c>
      <c r="D464" s="9">
        <v>0</v>
      </c>
      <c r="E464" s="9">
        <v>0</v>
      </c>
    </row>
    <row r="465" spans="1:5" ht="16.5" customHeight="1">
      <c r="A465" t="s">
        <v>896</v>
      </c>
      <c r="B465" s="9" t="s">
        <v>897</v>
      </c>
      <c r="C465" s="9">
        <f t="shared" si="14"/>
        <v>4481</v>
      </c>
      <c r="D465" s="9">
        <f>SUM(D466:D467)</f>
        <v>0</v>
      </c>
      <c r="E465" s="9">
        <f>SUM(E466:E467)</f>
        <v>4481</v>
      </c>
    </row>
    <row r="466" spans="1:5" ht="16.5" customHeight="1">
      <c r="A466" t="s">
        <v>898</v>
      </c>
      <c r="B466" s="9" t="s">
        <v>899</v>
      </c>
      <c r="C466" s="9">
        <f t="shared" si="14"/>
        <v>1481</v>
      </c>
      <c r="D466" s="9"/>
      <c r="E466" s="9">
        <v>1481</v>
      </c>
    </row>
    <row r="467" spans="1:5" ht="16.5" customHeight="1">
      <c r="A467" t="s">
        <v>900</v>
      </c>
      <c r="B467" s="9" t="s">
        <v>901</v>
      </c>
      <c r="C467" s="9">
        <f t="shared" si="14"/>
        <v>3000</v>
      </c>
      <c r="D467" s="9"/>
      <c r="E467" s="9">
        <v>3000</v>
      </c>
    </row>
    <row r="468" spans="1:5" ht="16.5" customHeight="1">
      <c r="A468" t="s">
        <v>902</v>
      </c>
      <c r="B468" s="9" t="s">
        <v>903</v>
      </c>
      <c r="C468" s="9">
        <f t="shared" si="14"/>
        <v>175</v>
      </c>
      <c r="D468" s="9">
        <f>SUM(D469:D470)</f>
        <v>0</v>
      </c>
      <c r="E468" s="9">
        <f>SUM(E469:E470)</f>
        <v>175</v>
      </c>
    </row>
    <row r="469" spans="1:5" ht="16.5" customHeight="1">
      <c r="A469" t="s">
        <v>904</v>
      </c>
      <c r="B469" s="9" t="s">
        <v>905</v>
      </c>
      <c r="C469" s="9">
        <f t="shared" si="14"/>
        <v>90</v>
      </c>
      <c r="D469" s="9"/>
      <c r="E469" s="9">
        <v>90</v>
      </c>
    </row>
    <row r="470" spans="1:5" ht="16.5" customHeight="1">
      <c r="A470" t="s">
        <v>906</v>
      </c>
      <c r="B470" s="9" t="s">
        <v>907</v>
      </c>
      <c r="C470" s="9">
        <f t="shared" si="14"/>
        <v>85</v>
      </c>
      <c r="D470" s="9"/>
      <c r="E470" s="9">
        <v>85</v>
      </c>
    </row>
    <row r="471" spans="1:5" ht="16.5" customHeight="1">
      <c r="A471" t="s">
        <v>908</v>
      </c>
      <c r="B471" s="9" t="s">
        <v>909</v>
      </c>
      <c r="C471" s="9">
        <f t="shared" si="14"/>
        <v>1345</v>
      </c>
      <c r="D471" s="9">
        <f>SUM(D472:D473)</f>
        <v>0</v>
      </c>
      <c r="E471" s="9">
        <f>SUM(E472:E473)</f>
        <v>1345</v>
      </c>
    </row>
    <row r="472" spans="1:5" ht="16.5" customHeight="1">
      <c r="A472" t="s">
        <v>910</v>
      </c>
      <c r="B472" s="9" t="s">
        <v>911</v>
      </c>
      <c r="C472" s="9">
        <f t="shared" si="14"/>
        <v>0</v>
      </c>
      <c r="D472" s="9">
        <v>0</v>
      </c>
      <c r="E472" s="9">
        <v>0</v>
      </c>
    </row>
    <row r="473" spans="1:5" ht="16.5" customHeight="1">
      <c r="A473" t="s">
        <v>912</v>
      </c>
      <c r="B473" s="9" t="s">
        <v>913</v>
      </c>
      <c r="C473" s="9">
        <f t="shared" si="14"/>
        <v>1345</v>
      </c>
      <c r="D473" s="9"/>
      <c r="E473" s="9">
        <v>1345</v>
      </c>
    </row>
    <row r="474" spans="1:5" ht="16.5" customHeight="1">
      <c r="A474" t="s">
        <v>914</v>
      </c>
      <c r="B474" s="9" t="s">
        <v>915</v>
      </c>
      <c r="C474" s="9">
        <f t="shared" si="14"/>
        <v>0</v>
      </c>
      <c r="D474" s="9">
        <f>SUM(D475:D476)</f>
        <v>0</v>
      </c>
      <c r="E474" s="9">
        <v>0</v>
      </c>
    </row>
    <row r="475" spans="1:5" ht="16.5" customHeight="1">
      <c r="A475" t="s">
        <v>916</v>
      </c>
      <c r="B475" s="9" t="s">
        <v>917</v>
      </c>
      <c r="C475" s="9">
        <f t="shared" si="14"/>
        <v>0</v>
      </c>
      <c r="D475" s="9">
        <v>0</v>
      </c>
      <c r="E475" s="9">
        <v>0</v>
      </c>
    </row>
    <row r="476" spans="1:5" ht="16.5" customHeight="1">
      <c r="A476" t="s">
        <v>918</v>
      </c>
      <c r="B476" s="9" t="s">
        <v>919</v>
      </c>
      <c r="C476" s="9">
        <f t="shared" si="14"/>
        <v>0</v>
      </c>
      <c r="D476" s="9">
        <v>0</v>
      </c>
      <c r="E476" s="9">
        <v>0</v>
      </c>
    </row>
    <row r="477" spans="1:5" ht="16.5" customHeight="1">
      <c r="A477" t="s">
        <v>920</v>
      </c>
      <c r="B477" s="9" t="s">
        <v>921</v>
      </c>
      <c r="C477" s="9">
        <f t="shared" si="14"/>
        <v>0</v>
      </c>
      <c r="D477" s="9">
        <f>SUM(D478:D479)</f>
        <v>0</v>
      </c>
      <c r="E477" s="9">
        <f>SUM(E478:E479)</f>
        <v>0</v>
      </c>
    </row>
    <row r="478" spans="1:5" ht="16.5" customHeight="1">
      <c r="A478" t="s">
        <v>922</v>
      </c>
      <c r="B478" s="9" t="s">
        <v>923</v>
      </c>
      <c r="C478" s="9">
        <f t="shared" si="14"/>
        <v>0</v>
      </c>
      <c r="D478" s="9">
        <v>0</v>
      </c>
      <c r="E478" s="9"/>
    </row>
    <row r="479" spans="1:5" ht="16.5" customHeight="1">
      <c r="A479" t="s">
        <v>924</v>
      </c>
      <c r="B479" s="9" t="s">
        <v>925</v>
      </c>
      <c r="C479" s="9">
        <f t="shared" si="14"/>
        <v>0</v>
      </c>
      <c r="D479" s="9"/>
      <c r="E479" s="9"/>
    </row>
    <row r="480" spans="1:5" ht="16.5" customHeight="1">
      <c r="A480" t="s">
        <v>926</v>
      </c>
      <c r="B480" s="9" t="s">
        <v>927</v>
      </c>
      <c r="C480" s="9">
        <f t="shared" si="14"/>
        <v>13815</v>
      </c>
      <c r="D480" s="9">
        <f>SUM(D481:D483)</f>
        <v>0</v>
      </c>
      <c r="E480" s="9">
        <f>SUM(E481:E483)</f>
        <v>13815</v>
      </c>
    </row>
    <row r="481" spans="1:5" ht="16.5" customHeight="1">
      <c r="A481" t="s">
        <v>928</v>
      </c>
      <c r="B481" s="9" t="s">
        <v>929</v>
      </c>
      <c r="C481" s="9">
        <f t="shared" si="14"/>
        <v>0</v>
      </c>
      <c r="D481" s="9"/>
      <c r="E481" s="9">
        <v>0</v>
      </c>
    </row>
    <row r="482" spans="1:5" ht="16.5" customHeight="1">
      <c r="A482" t="s">
        <v>930</v>
      </c>
      <c r="B482" s="9" t="s">
        <v>931</v>
      </c>
      <c r="C482" s="9">
        <f t="shared" si="14"/>
        <v>13815</v>
      </c>
      <c r="D482" s="9"/>
      <c r="E482" s="9">
        <v>13815</v>
      </c>
    </row>
    <row r="483" spans="1:5" ht="16.5" customHeight="1">
      <c r="A483" t="s">
        <v>932</v>
      </c>
      <c r="B483" s="9" t="s">
        <v>933</v>
      </c>
      <c r="C483" s="9">
        <f t="shared" si="14"/>
        <v>0</v>
      </c>
      <c r="D483" s="9"/>
      <c r="E483" s="9">
        <v>0</v>
      </c>
    </row>
    <row r="484" spans="1:5" ht="16.5" customHeight="1">
      <c r="A484" t="s">
        <v>926</v>
      </c>
      <c r="B484" s="9" t="s">
        <v>934</v>
      </c>
      <c r="C484" s="9">
        <f t="shared" si="14"/>
        <v>1009</v>
      </c>
      <c r="D484" s="9">
        <f>SUM(D485:D488)</f>
        <v>1009</v>
      </c>
      <c r="E484" s="9">
        <f>SUM(E485:E488)</f>
        <v>0</v>
      </c>
    </row>
    <row r="485" spans="1:5" ht="16.5" customHeight="1">
      <c r="A485" t="s">
        <v>935</v>
      </c>
      <c r="B485" s="9" t="s">
        <v>936</v>
      </c>
      <c r="C485" s="9">
        <f t="shared" si="14"/>
        <v>519</v>
      </c>
      <c r="D485" s="9">
        <v>519</v>
      </c>
      <c r="E485" s="9">
        <v>0</v>
      </c>
    </row>
    <row r="486" spans="1:5" ht="16.5" customHeight="1">
      <c r="A486" t="s">
        <v>937</v>
      </c>
      <c r="B486" s="9" t="s">
        <v>938</v>
      </c>
      <c r="C486" s="9">
        <f t="shared" si="14"/>
        <v>279</v>
      </c>
      <c r="D486" s="9">
        <v>279</v>
      </c>
      <c r="E486" s="9">
        <v>0</v>
      </c>
    </row>
    <row r="487" spans="1:5" ht="16.5" customHeight="1">
      <c r="A487" t="s">
        <v>939</v>
      </c>
      <c r="B487" s="9" t="s">
        <v>940</v>
      </c>
      <c r="C487" s="9">
        <f t="shared" si="14"/>
        <v>211</v>
      </c>
      <c r="D487" s="9">
        <v>211</v>
      </c>
      <c r="E487" s="9">
        <v>0</v>
      </c>
    </row>
    <row r="488" spans="1:5" ht="16.5" customHeight="1">
      <c r="A488" t="s">
        <v>932</v>
      </c>
      <c r="B488" s="9" t="s">
        <v>941</v>
      </c>
      <c r="C488" s="9">
        <f t="shared" si="14"/>
        <v>0</v>
      </c>
      <c r="D488" s="9"/>
      <c r="E488" s="9">
        <v>0</v>
      </c>
    </row>
    <row r="489" spans="1:5" ht="16.5" customHeight="1">
      <c r="A489" t="s">
        <v>942</v>
      </c>
      <c r="B489" s="9" t="s">
        <v>943</v>
      </c>
      <c r="C489" s="9">
        <f t="shared" si="14"/>
        <v>188</v>
      </c>
      <c r="D489" s="9">
        <f>D490</f>
        <v>188</v>
      </c>
      <c r="E489" s="9">
        <f>E490</f>
        <v>0</v>
      </c>
    </row>
    <row r="490" spans="1:5" ht="16.5" customHeight="1">
      <c r="A490" t="s">
        <v>944</v>
      </c>
      <c r="B490" s="9" t="s">
        <v>945</v>
      </c>
      <c r="C490" s="9">
        <f t="shared" si="14"/>
        <v>188</v>
      </c>
      <c r="D490" s="9">
        <v>188</v>
      </c>
      <c r="E490" s="9"/>
    </row>
    <row r="491" spans="1:5" ht="16.5" customHeight="1">
      <c r="A491" t="s">
        <v>946</v>
      </c>
      <c r="B491" s="9" t="s">
        <v>947</v>
      </c>
      <c r="C491" s="9">
        <f>SUM(C492,C495,C500,C504,C533,C516,C519,C523,C551,C538,C544,C548)</f>
        <v>48665</v>
      </c>
      <c r="D491" s="9">
        <f>SUM(D492,D495,D500,D504,D533,D516,D519,D523,D551,D538,D544,D548)</f>
        <v>5816</v>
      </c>
      <c r="E491" s="9">
        <f>SUM(E492,E495,E500,E504,E533,E516,E519,E523,E551,E538,E544,E548)</f>
        <v>42849</v>
      </c>
    </row>
    <row r="492" spans="1:5" ht="16.5" customHeight="1">
      <c r="A492" t="s">
        <v>948</v>
      </c>
      <c r="B492" s="9" t="s">
        <v>949</v>
      </c>
      <c r="C492" s="9">
        <f>SUM(D492,E492)</f>
        <v>759</v>
      </c>
      <c r="D492" s="9">
        <f>SUM(D493:D494)</f>
        <v>759</v>
      </c>
      <c r="E492" s="9">
        <f>SUM(E493:E494)</f>
        <v>0</v>
      </c>
    </row>
    <row r="493" spans="1:5" ht="16.5" customHeight="1">
      <c r="A493" t="s">
        <v>950</v>
      </c>
      <c r="B493" s="9" t="s">
        <v>114</v>
      </c>
      <c r="C493" s="9">
        <f t="shared" si="14"/>
        <v>555</v>
      </c>
      <c r="D493" s="9">
        <v>555</v>
      </c>
      <c r="E493" s="9">
        <v>0</v>
      </c>
    </row>
    <row r="494" spans="1:5" ht="16.5" customHeight="1">
      <c r="A494" t="s">
        <v>951</v>
      </c>
      <c r="B494" s="9" t="s">
        <v>952</v>
      </c>
      <c r="C494" s="9">
        <f t="shared" si="14"/>
        <v>204</v>
      </c>
      <c r="D494" s="9">
        <v>204</v>
      </c>
      <c r="E494" s="9"/>
    </row>
    <row r="495" spans="1:5" ht="16.5" customHeight="1">
      <c r="A495" t="s">
        <v>953</v>
      </c>
      <c r="B495" s="9" t="s">
        <v>954</v>
      </c>
      <c r="C495" s="9">
        <f t="shared" si="14"/>
        <v>791</v>
      </c>
      <c r="D495" s="9">
        <f>SUM(D496:D499)</f>
        <v>479</v>
      </c>
      <c r="E495" s="9">
        <f>SUM(E496:E499)</f>
        <v>312</v>
      </c>
    </row>
    <row r="496" spans="1:5" ht="16.5" customHeight="1">
      <c r="A496" t="s">
        <v>955</v>
      </c>
      <c r="B496" s="9" t="s">
        <v>956</v>
      </c>
      <c r="C496" s="9">
        <f t="shared" si="14"/>
        <v>366</v>
      </c>
      <c r="D496" s="9">
        <v>366</v>
      </c>
      <c r="E496" s="9"/>
    </row>
    <row r="497" spans="1:5" ht="16.5" customHeight="1">
      <c r="A497" t="s">
        <v>957</v>
      </c>
      <c r="B497" s="9" t="s">
        <v>958</v>
      </c>
      <c r="C497" s="9">
        <f t="shared" si="14"/>
        <v>72</v>
      </c>
      <c r="D497" s="9">
        <v>72</v>
      </c>
      <c r="E497" s="9"/>
    </row>
    <row r="498" spans="1:5" ht="16.5" customHeight="1">
      <c r="A498" t="s">
        <v>959</v>
      </c>
      <c r="B498" s="9" t="s">
        <v>960</v>
      </c>
      <c r="C498" s="9">
        <f t="shared" si="14"/>
        <v>41</v>
      </c>
      <c r="D498" s="9">
        <v>41</v>
      </c>
      <c r="E498" s="9"/>
    </row>
    <row r="499" spans="1:5" ht="16.5" customHeight="1">
      <c r="A499" t="s">
        <v>961</v>
      </c>
      <c r="B499" s="9" t="s">
        <v>962</v>
      </c>
      <c r="C499" s="9">
        <f t="shared" si="14"/>
        <v>312</v>
      </c>
      <c r="D499" s="9"/>
      <c r="E499" s="9">
        <v>312</v>
      </c>
    </row>
    <row r="500" spans="1:5" ht="16.5" customHeight="1">
      <c r="A500" t="s">
        <v>963</v>
      </c>
      <c r="B500" s="9" t="s">
        <v>964</v>
      </c>
      <c r="C500" s="9">
        <f t="shared" si="14"/>
        <v>2127</v>
      </c>
      <c r="D500" s="9">
        <f>SUM(D501:D503)</f>
        <v>595</v>
      </c>
      <c r="E500" s="9">
        <f>SUM(E501:E503)</f>
        <v>1532</v>
      </c>
    </row>
    <row r="501" spans="1:5" ht="16.5" customHeight="1">
      <c r="A501" t="s">
        <v>965</v>
      </c>
      <c r="B501" s="9" t="s">
        <v>966</v>
      </c>
      <c r="C501" s="9">
        <f t="shared" si="14"/>
        <v>0</v>
      </c>
      <c r="D501" s="9"/>
      <c r="E501" s="9">
        <v>0</v>
      </c>
    </row>
    <row r="502" spans="1:5" ht="16.5" customHeight="1">
      <c r="A502" t="s">
        <v>967</v>
      </c>
      <c r="B502" s="9" t="s">
        <v>968</v>
      </c>
      <c r="C502" s="9">
        <f t="shared" si="14"/>
        <v>595</v>
      </c>
      <c r="D502" s="9">
        <v>595</v>
      </c>
      <c r="E502" s="9">
        <v>0</v>
      </c>
    </row>
    <row r="503" spans="1:5" ht="16.5" customHeight="1">
      <c r="A503" t="s">
        <v>969</v>
      </c>
      <c r="B503" s="9" t="s">
        <v>970</v>
      </c>
      <c r="C503" s="9">
        <f t="shared" si="14"/>
        <v>1532</v>
      </c>
      <c r="D503" s="9"/>
      <c r="E503" s="9">
        <v>1532</v>
      </c>
    </row>
    <row r="504" spans="1:5" ht="16.5" customHeight="1">
      <c r="A504" t="s">
        <v>971</v>
      </c>
      <c r="B504" s="9" t="s">
        <v>972</v>
      </c>
      <c r="C504" s="9">
        <f t="shared" si="14"/>
        <v>4231</v>
      </c>
      <c r="D504" s="9">
        <f>SUM(D505:D515)</f>
        <v>365</v>
      </c>
      <c r="E504" s="9">
        <f>SUM(E505:E515)</f>
        <v>3866</v>
      </c>
    </row>
    <row r="505" spans="1:5" ht="16.5" customHeight="1">
      <c r="A505" t="s">
        <v>973</v>
      </c>
      <c r="B505" s="9" t="s">
        <v>974</v>
      </c>
      <c r="C505" s="9">
        <f t="shared" si="14"/>
        <v>229</v>
      </c>
      <c r="D505" s="9">
        <v>217</v>
      </c>
      <c r="E505" s="9">
        <v>12</v>
      </c>
    </row>
    <row r="506" spans="1:5" ht="16.5" customHeight="1">
      <c r="A506" t="s">
        <v>975</v>
      </c>
      <c r="B506" s="9" t="s">
        <v>976</v>
      </c>
      <c r="C506" s="9">
        <f t="shared" si="14"/>
        <v>252</v>
      </c>
      <c r="D506" s="9">
        <v>148</v>
      </c>
      <c r="E506" s="9">
        <v>104</v>
      </c>
    </row>
    <row r="507" spans="1:5" ht="16.5" customHeight="1">
      <c r="A507" t="s">
        <v>977</v>
      </c>
      <c r="B507" s="9" t="s">
        <v>978</v>
      </c>
      <c r="C507" s="9"/>
      <c r="D507" s="9"/>
      <c r="E507" s="9"/>
    </row>
    <row r="508" spans="1:5" ht="16.5" customHeight="1">
      <c r="A508" t="s">
        <v>979</v>
      </c>
      <c r="B508" s="9" t="s">
        <v>980</v>
      </c>
      <c r="C508" s="9"/>
      <c r="D508" s="9"/>
      <c r="E508" s="9"/>
    </row>
    <row r="509" spans="1:5" ht="16.5" customHeight="1">
      <c r="A509" t="s">
        <v>981</v>
      </c>
      <c r="B509" s="9" t="s">
        <v>982</v>
      </c>
      <c r="C509" s="9"/>
      <c r="D509" s="9"/>
      <c r="E509" s="9"/>
    </row>
    <row r="510" spans="1:5" ht="16.5" customHeight="1">
      <c r="A510" t="s">
        <v>983</v>
      </c>
      <c r="B510" s="9" t="s">
        <v>984</v>
      </c>
      <c r="C510" s="9"/>
      <c r="D510" s="9"/>
      <c r="E510" s="9"/>
    </row>
    <row r="511" spans="1:5" ht="16.5" customHeight="1">
      <c r="A511" t="s">
        <v>985</v>
      </c>
      <c r="B511" s="9" t="s">
        <v>986</v>
      </c>
      <c r="C511" s="9"/>
      <c r="D511" s="9"/>
      <c r="E511" s="9"/>
    </row>
    <row r="512" spans="1:5" ht="16.5" customHeight="1">
      <c r="A512" t="s">
        <v>987</v>
      </c>
      <c r="B512" s="9" t="s">
        <v>988</v>
      </c>
      <c r="C512" s="9">
        <f aca="true" t="shared" si="15" ref="C512:C517">SUM(D512,E512)</f>
        <v>3203</v>
      </c>
      <c r="D512" s="9"/>
      <c r="E512" s="9">
        <v>3203</v>
      </c>
    </row>
    <row r="513" spans="1:5" ht="16.5" customHeight="1">
      <c r="A513" t="s">
        <v>989</v>
      </c>
      <c r="B513" s="9" t="s">
        <v>990</v>
      </c>
      <c r="C513" s="9">
        <f t="shared" si="15"/>
        <v>547</v>
      </c>
      <c r="D513" s="9"/>
      <c r="E513" s="9">
        <v>547</v>
      </c>
    </row>
    <row r="514" spans="1:5" ht="16.5" customHeight="1">
      <c r="A514" t="s">
        <v>991</v>
      </c>
      <c r="B514" s="9" t="s">
        <v>992</v>
      </c>
      <c r="C514" s="9"/>
      <c r="D514" s="9"/>
      <c r="E514" s="9"/>
    </row>
    <row r="515" spans="1:5" ht="16.5" customHeight="1">
      <c r="A515" t="s">
        <v>993</v>
      </c>
      <c r="B515" s="9" t="s">
        <v>994</v>
      </c>
      <c r="C515" s="9">
        <f t="shared" si="15"/>
        <v>0</v>
      </c>
      <c r="D515" s="9"/>
      <c r="E515" s="9"/>
    </row>
    <row r="516" spans="1:5" ht="16.5" customHeight="1">
      <c r="A516" t="s">
        <v>995</v>
      </c>
      <c r="B516" s="9" t="s">
        <v>996</v>
      </c>
      <c r="C516" s="9">
        <f t="shared" si="15"/>
        <v>0</v>
      </c>
      <c r="D516" s="9">
        <f>SUM(D517:D518)</f>
        <v>0</v>
      </c>
      <c r="E516" s="9">
        <f>SUM(E517:E518)</f>
        <v>0</v>
      </c>
    </row>
    <row r="517" spans="1:5" ht="16.5" customHeight="1">
      <c r="A517" t="s">
        <v>997</v>
      </c>
      <c r="B517" s="9" t="s">
        <v>998</v>
      </c>
      <c r="C517" s="9">
        <f t="shared" si="15"/>
        <v>0</v>
      </c>
      <c r="D517" s="9"/>
      <c r="E517" s="9"/>
    </row>
    <row r="518" spans="1:5" ht="16.5" customHeight="1">
      <c r="A518" t="s">
        <v>999</v>
      </c>
      <c r="B518" s="9" t="s">
        <v>1000</v>
      </c>
      <c r="C518" s="9"/>
      <c r="D518" s="9"/>
      <c r="E518" s="9"/>
    </row>
    <row r="519" spans="1:5" ht="16.5" customHeight="1">
      <c r="A519" t="s">
        <v>1001</v>
      </c>
      <c r="B519" s="9" t="s">
        <v>1002</v>
      </c>
      <c r="C519" s="9">
        <f aca="true" t="shared" si="16" ref="C519:C525">SUM(D519,E519)</f>
        <v>1391</v>
      </c>
      <c r="D519" s="9">
        <f>SUM(D520:D522)</f>
        <v>0</v>
      </c>
      <c r="E519" s="9">
        <f>SUM(E520:E522)</f>
        <v>1391</v>
      </c>
    </row>
    <row r="520" spans="1:5" ht="16.5" customHeight="1">
      <c r="A520" t="s">
        <v>1003</v>
      </c>
      <c r="B520" s="9" t="s">
        <v>1004</v>
      </c>
      <c r="C520" s="9">
        <f t="shared" si="16"/>
        <v>0</v>
      </c>
      <c r="D520" s="9"/>
      <c r="E520" s="9"/>
    </row>
    <row r="521" spans="1:5" ht="16.5" customHeight="1">
      <c r="A521" t="s">
        <v>1005</v>
      </c>
      <c r="B521" s="9" t="s">
        <v>1006</v>
      </c>
      <c r="C521" s="9">
        <f t="shared" si="16"/>
        <v>871</v>
      </c>
      <c r="D521" s="9"/>
      <c r="E521" s="9">
        <v>871</v>
      </c>
    </row>
    <row r="522" spans="1:5" ht="16.5" customHeight="1">
      <c r="A522" t="s">
        <v>1007</v>
      </c>
      <c r="B522" s="9" t="s">
        <v>1008</v>
      </c>
      <c r="C522" s="9">
        <f t="shared" si="16"/>
        <v>520</v>
      </c>
      <c r="D522" s="9"/>
      <c r="E522" s="9">
        <v>520</v>
      </c>
    </row>
    <row r="523" spans="1:5" ht="16.5" customHeight="1">
      <c r="A523" t="s">
        <v>1009</v>
      </c>
      <c r="B523" s="9" t="s">
        <v>1010</v>
      </c>
      <c r="C523" s="9">
        <f t="shared" si="16"/>
        <v>633</v>
      </c>
      <c r="D523" s="9">
        <f>SUM(D524:D532)</f>
        <v>427</v>
      </c>
      <c r="E523" s="9">
        <f>SUM(E524:E532)</f>
        <v>206</v>
      </c>
    </row>
    <row r="524" spans="1:5" ht="16.5" customHeight="1">
      <c r="A524" t="s">
        <v>1011</v>
      </c>
      <c r="B524" s="9" t="s">
        <v>114</v>
      </c>
      <c r="C524" s="9">
        <f t="shared" si="16"/>
        <v>427</v>
      </c>
      <c r="D524" s="9">
        <v>427</v>
      </c>
      <c r="E524" s="9"/>
    </row>
    <row r="525" spans="1:5" ht="16.5" customHeight="1">
      <c r="A525" t="s">
        <v>1012</v>
      </c>
      <c r="B525" s="9" t="s">
        <v>116</v>
      </c>
      <c r="C525" s="9">
        <f t="shared" si="16"/>
        <v>0</v>
      </c>
      <c r="D525" s="9"/>
      <c r="E525" s="9"/>
    </row>
    <row r="526" spans="1:5" ht="16.5" customHeight="1">
      <c r="A526" t="s">
        <v>1013</v>
      </c>
      <c r="B526" s="9" t="s">
        <v>138</v>
      </c>
      <c r="C526" s="9"/>
      <c r="D526" s="9"/>
      <c r="E526" s="9"/>
    </row>
    <row r="527" spans="1:5" ht="16.5" customHeight="1">
      <c r="A527" t="s">
        <v>1014</v>
      </c>
      <c r="B527" s="9" t="s">
        <v>1015</v>
      </c>
      <c r="C527" s="9">
        <f>SUM(D527,E527)</f>
        <v>206</v>
      </c>
      <c r="D527" s="9"/>
      <c r="E527" s="9">
        <v>206</v>
      </c>
    </row>
    <row r="528" spans="1:5" ht="16.5" customHeight="1">
      <c r="A528" t="s">
        <v>1016</v>
      </c>
      <c r="B528" s="9" t="s">
        <v>1017</v>
      </c>
      <c r="C528" s="9">
        <f>SUM(D528,E528)</f>
        <v>0</v>
      </c>
      <c r="D528" s="9"/>
      <c r="E528" s="9"/>
    </row>
    <row r="529" spans="1:5" ht="16.5" customHeight="1">
      <c r="A529" t="s">
        <v>1018</v>
      </c>
      <c r="B529" s="9" t="s">
        <v>1019</v>
      </c>
      <c r="C529" s="9">
        <f>SUM(D529,E529)</f>
        <v>0</v>
      </c>
      <c r="D529" s="9"/>
      <c r="E529" s="9"/>
    </row>
    <row r="530" spans="1:5" ht="16.5" customHeight="1">
      <c r="A530" t="s">
        <v>1020</v>
      </c>
      <c r="B530" s="9" t="s">
        <v>1021</v>
      </c>
      <c r="C530" s="9">
        <f>SUM(D530,E530)</f>
        <v>0</v>
      </c>
      <c r="D530" s="9"/>
      <c r="E530" s="9"/>
    </row>
    <row r="531" spans="1:5" ht="16.5" customHeight="1">
      <c r="A531" t="s">
        <v>1022</v>
      </c>
      <c r="B531" s="9" t="s">
        <v>130</v>
      </c>
      <c r="C531" s="9"/>
      <c r="D531" s="9"/>
      <c r="E531" s="9"/>
    </row>
    <row r="532" spans="1:5" ht="16.5" customHeight="1">
      <c r="A532" t="s">
        <v>1023</v>
      </c>
      <c r="B532" s="9" t="s">
        <v>1024</v>
      </c>
      <c r="C532" s="9">
        <f aca="true" t="shared" si="17" ref="C532:C537">SUM(D532,E532)</f>
        <v>0</v>
      </c>
      <c r="D532" s="9"/>
      <c r="E532" s="9"/>
    </row>
    <row r="533" spans="1:5" ht="16.5" customHeight="1">
      <c r="A533" t="s">
        <v>1025</v>
      </c>
      <c r="B533" s="9" t="s">
        <v>1026</v>
      </c>
      <c r="C533" s="9">
        <f t="shared" si="17"/>
        <v>3991</v>
      </c>
      <c r="D533" s="9">
        <f>SUM(D534:D537)</f>
        <v>3191</v>
      </c>
      <c r="E533" s="9">
        <f>SUM(E534:E537)</f>
        <v>800</v>
      </c>
    </row>
    <row r="534" spans="1:5" ht="16.5" customHeight="1">
      <c r="A534" t="s">
        <v>1027</v>
      </c>
      <c r="B534" s="9" t="s">
        <v>1028</v>
      </c>
      <c r="C534" s="9">
        <f t="shared" si="17"/>
        <v>1572</v>
      </c>
      <c r="D534" s="9">
        <v>772</v>
      </c>
      <c r="E534" s="9">
        <v>800</v>
      </c>
    </row>
    <row r="535" spans="1:5" ht="16.5" customHeight="1">
      <c r="A535" t="s">
        <v>1029</v>
      </c>
      <c r="B535" s="9" t="s">
        <v>1030</v>
      </c>
      <c r="C535" s="9">
        <f t="shared" si="17"/>
        <v>2419</v>
      </c>
      <c r="D535" s="9">
        <v>2419</v>
      </c>
      <c r="E535" s="9"/>
    </row>
    <row r="536" spans="1:5" ht="16.5" customHeight="1">
      <c r="A536" t="s">
        <v>1031</v>
      </c>
      <c r="B536" s="9" t="s">
        <v>1032</v>
      </c>
      <c r="C536" s="9">
        <f t="shared" si="17"/>
        <v>0</v>
      </c>
      <c r="D536" s="9"/>
      <c r="E536" s="9"/>
    </row>
    <row r="537" spans="1:5" ht="16.5" customHeight="1">
      <c r="A537" t="s">
        <v>1033</v>
      </c>
      <c r="B537" s="9" t="s">
        <v>1034</v>
      </c>
      <c r="C537" s="9">
        <f t="shared" si="17"/>
        <v>0</v>
      </c>
      <c r="D537" s="9"/>
      <c r="E537" s="9"/>
    </row>
    <row r="538" spans="2:5" ht="16.5" customHeight="1">
      <c r="B538" s="9" t="s">
        <v>1035</v>
      </c>
      <c r="C538" s="9">
        <f>SUM(D538:E538)</f>
        <v>34205</v>
      </c>
      <c r="D538" s="9">
        <f>SUM(D539:D543)</f>
        <v>0</v>
      </c>
      <c r="E538" s="9">
        <f>SUM(E539:E543)</f>
        <v>34205</v>
      </c>
    </row>
    <row r="539" spans="2:5" ht="16.5" customHeight="1">
      <c r="B539" s="9" t="s">
        <v>1036</v>
      </c>
      <c r="C539" s="9">
        <f aca="true" t="shared" si="18" ref="C539:C550">SUM(D539:E539)</f>
        <v>24</v>
      </c>
      <c r="D539" s="9"/>
      <c r="E539" s="9">
        <v>24</v>
      </c>
    </row>
    <row r="540" spans="2:5" ht="16.5" customHeight="1">
      <c r="B540" s="9" t="s">
        <v>1037</v>
      </c>
      <c r="C540" s="9">
        <f t="shared" si="18"/>
        <v>34181</v>
      </c>
      <c r="D540" s="9"/>
      <c r="E540" s="9">
        <v>34181</v>
      </c>
    </row>
    <row r="541" spans="2:5" ht="16.5" customHeight="1">
      <c r="B541" s="9" t="s">
        <v>1038</v>
      </c>
      <c r="C541" s="9">
        <f t="shared" si="18"/>
        <v>0</v>
      </c>
      <c r="D541" s="9"/>
      <c r="E541" s="9"/>
    </row>
    <row r="542" spans="2:5" ht="16.5" customHeight="1">
      <c r="B542" s="9" t="s">
        <v>1039</v>
      </c>
      <c r="C542" s="9">
        <f t="shared" si="18"/>
        <v>0</v>
      </c>
      <c r="D542" s="9"/>
      <c r="E542" s="9"/>
    </row>
    <row r="543" spans="2:5" ht="16.5" customHeight="1">
      <c r="B543" s="9" t="s">
        <v>1040</v>
      </c>
      <c r="C543" s="9">
        <f t="shared" si="18"/>
        <v>0</v>
      </c>
      <c r="D543" s="9"/>
      <c r="E543" s="9"/>
    </row>
    <row r="544" spans="2:5" ht="16.5" customHeight="1">
      <c r="B544" s="9" t="s">
        <v>1041</v>
      </c>
      <c r="C544" s="9">
        <f t="shared" si="18"/>
        <v>500</v>
      </c>
      <c r="D544" s="9">
        <f>SUM(D545:D547)</f>
        <v>0</v>
      </c>
      <c r="E544" s="9">
        <f>SUM(E545:E547)</f>
        <v>500</v>
      </c>
    </row>
    <row r="545" spans="2:5" ht="16.5" customHeight="1">
      <c r="B545" s="9" t="s">
        <v>1042</v>
      </c>
      <c r="C545" s="9">
        <f t="shared" si="18"/>
        <v>500</v>
      </c>
      <c r="D545" s="9"/>
      <c r="E545" s="9">
        <v>500</v>
      </c>
    </row>
    <row r="546" spans="2:5" ht="16.5" customHeight="1">
      <c r="B546" s="9" t="s">
        <v>1043</v>
      </c>
      <c r="C546" s="9">
        <f t="shared" si="18"/>
        <v>0</v>
      </c>
      <c r="D546" s="9"/>
      <c r="E546" s="9"/>
    </row>
    <row r="547" spans="2:5" ht="16.5" customHeight="1">
      <c r="B547" s="9" t="s">
        <v>1044</v>
      </c>
      <c r="C547" s="9">
        <f t="shared" si="18"/>
        <v>0</v>
      </c>
      <c r="D547" s="9"/>
      <c r="E547" s="9"/>
    </row>
    <row r="548" spans="2:5" ht="16.5" customHeight="1">
      <c r="B548" s="9" t="s">
        <v>1045</v>
      </c>
      <c r="C548" s="9">
        <f t="shared" si="18"/>
        <v>37</v>
      </c>
      <c r="D548" s="9">
        <f>SUM(D549:D550)</f>
        <v>0</v>
      </c>
      <c r="E548" s="9">
        <f>SUM(E549:E550)</f>
        <v>37</v>
      </c>
    </row>
    <row r="549" spans="2:5" ht="16.5" customHeight="1">
      <c r="B549" s="9" t="s">
        <v>1046</v>
      </c>
      <c r="C549" s="9">
        <f t="shared" si="18"/>
        <v>37</v>
      </c>
      <c r="D549" s="9"/>
      <c r="E549" s="9">
        <v>37</v>
      </c>
    </row>
    <row r="550" spans="2:5" ht="16.5" customHeight="1">
      <c r="B550" s="9" t="s">
        <v>1047</v>
      </c>
      <c r="C550" s="9">
        <f t="shared" si="18"/>
        <v>0</v>
      </c>
      <c r="D550" s="9"/>
      <c r="E550" s="9"/>
    </row>
    <row r="551" spans="1:5" ht="16.5" customHeight="1">
      <c r="A551" t="s">
        <v>1048</v>
      </c>
      <c r="B551" s="9" t="s">
        <v>1049</v>
      </c>
      <c r="C551" s="9">
        <f>SUM(D551,E551)</f>
        <v>0</v>
      </c>
      <c r="D551" s="9">
        <f>SUM(D552)</f>
        <v>0</v>
      </c>
      <c r="E551" s="9">
        <f>SUM(E552)</f>
        <v>0</v>
      </c>
    </row>
    <row r="552" spans="1:5" ht="16.5" customHeight="1">
      <c r="A552" t="s">
        <v>1050</v>
      </c>
      <c r="B552" s="9" t="s">
        <v>1051</v>
      </c>
      <c r="C552" s="9">
        <f>SUM(D552,E552)</f>
        <v>0</v>
      </c>
      <c r="D552" s="9"/>
      <c r="E552" s="9"/>
    </row>
    <row r="553" spans="1:5" ht="16.5" customHeight="1">
      <c r="A553" t="s">
        <v>1052</v>
      </c>
      <c r="B553" s="9" t="s">
        <v>1053</v>
      </c>
      <c r="C553" s="9">
        <f>SUM(C554,C563,C567,C576,C582,C588,C594,C596,C602)</f>
        <v>1562</v>
      </c>
      <c r="D553" s="9">
        <f>SUM(D554,D563,D567,D576,D582,D588,D594,D596,D602)</f>
        <v>140</v>
      </c>
      <c r="E553" s="9">
        <f>SUM(E554,E563,E567,E576,E582,E588,E594,E596,E602)</f>
        <v>1422</v>
      </c>
    </row>
    <row r="554" spans="1:5" ht="16.5" customHeight="1">
      <c r="A554" t="s">
        <v>1054</v>
      </c>
      <c r="B554" s="9" t="s">
        <v>1055</v>
      </c>
      <c r="C554" s="9">
        <f>SUM(D554,E554)</f>
        <v>158</v>
      </c>
      <c r="D554" s="9">
        <f>SUM(D555:D562)</f>
        <v>140</v>
      </c>
      <c r="E554" s="9">
        <f>SUM(E555:E562)</f>
        <v>18</v>
      </c>
    </row>
    <row r="555" spans="1:5" ht="16.5" customHeight="1">
      <c r="A555" t="s">
        <v>1056</v>
      </c>
      <c r="B555" s="9" t="s">
        <v>114</v>
      </c>
      <c r="C555" s="9">
        <f>SUM(D555,E555)</f>
        <v>124</v>
      </c>
      <c r="D555" s="9">
        <v>124</v>
      </c>
      <c r="E555" s="9"/>
    </row>
    <row r="556" spans="1:5" ht="16.5" customHeight="1">
      <c r="A556" t="s">
        <v>1057</v>
      </c>
      <c r="B556" s="9" t="s">
        <v>116</v>
      </c>
      <c r="C556" s="9"/>
      <c r="D556" s="9"/>
      <c r="E556" s="9"/>
    </row>
    <row r="557" spans="1:5" ht="16.5" customHeight="1">
      <c r="A557" t="s">
        <v>1058</v>
      </c>
      <c r="B557" s="9" t="s">
        <v>138</v>
      </c>
      <c r="C557" s="9"/>
      <c r="D557" s="9"/>
      <c r="E557" s="9"/>
    </row>
    <row r="558" spans="1:5" ht="16.5" customHeight="1">
      <c r="A558" t="s">
        <v>1059</v>
      </c>
      <c r="B558" s="9" t="s">
        <v>1060</v>
      </c>
      <c r="C558" s="9"/>
      <c r="D558" s="9"/>
      <c r="E558" s="9"/>
    </row>
    <row r="559" spans="1:5" ht="16.5" customHeight="1">
      <c r="A559" t="s">
        <v>1061</v>
      </c>
      <c r="B559" s="9" t="s">
        <v>1062</v>
      </c>
      <c r="C559" s="9"/>
      <c r="D559" s="9"/>
      <c r="E559" s="9"/>
    </row>
    <row r="560" spans="1:5" ht="16.5" customHeight="1">
      <c r="A560" t="s">
        <v>1063</v>
      </c>
      <c r="B560" s="9" t="s">
        <v>1064</v>
      </c>
      <c r="C560" s="9"/>
      <c r="D560" s="9"/>
      <c r="E560" s="9"/>
    </row>
    <row r="561" spans="1:5" ht="16.5" customHeight="1">
      <c r="A561" t="s">
        <v>1065</v>
      </c>
      <c r="B561" s="9" t="s">
        <v>1066</v>
      </c>
      <c r="C561" s="9"/>
      <c r="D561" s="9"/>
      <c r="E561" s="9"/>
    </row>
    <row r="562" spans="1:5" ht="16.5" customHeight="1">
      <c r="A562" t="s">
        <v>1067</v>
      </c>
      <c r="B562" s="9" t="s">
        <v>1068</v>
      </c>
      <c r="C562" s="9">
        <f>SUM(D562,E562)</f>
        <v>34</v>
      </c>
      <c r="D562" s="9">
        <v>16</v>
      </c>
      <c r="E562" s="9">
        <v>18</v>
      </c>
    </row>
    <row r="563" spans="1:5" ht="16.5" customHeight="1">
      <c r="A563" t="s">
        <v>1069</v>
      </c>
      <c r="B563" s="9" t="s">
        <v>1070</v>
      </c>
      <c r="C563" s="9">
        <f>SUM(D563,E563)</f>
        <v>0</v>
      </c>
      <c r="D563" s="9">
        <f>SUM(D564:D566)</f>
        <v>0</v>
      </c>
      <c r="E563" s="9">
        <f>SUM(E564:E566)</f>
        <v>0</v>
      </c>
    </row>
    <row r="564" spans="1:5" ht="16.5" customHeight="1">
      <c r="A564" t="s">
        <v>1071</v>
      </c>
      <c r="B564" s="9" t="s">
        <v>1072</v>
      </c>
      <c r="C564" s="9"/>
      <c r="D564" s="9"/>
      <c r="E564" s="9"/>
    </row>
    <row r="565" spans="1:5" ht="16.5" customHeight="1">
      <c r="A565" t="s">
        <v>1073</v>
      </c>
      <c r="B565" s="9" t="s">
        <v>1074</v>
      </c>
      <c r="C565" s="9"/>
      <c r="D565" s="9"/>
      <c r="E565" s="9"/>
    </row>
    <row r="566" spans="1:5" ht="16.5" customHeight="1">
      <c r="A566" t="s">
        <v>1075</v>
      </c>
      <c r="B566" s="9" t="s">
        <v>1076</v>
      </c>
      <c r="C566" s="9">
        <f>SUM(D566,E566)</f>
        <v>0</v>
      </c>
      <c r="D566" s="9"/>
      <c r="E566" s="9"/>
    </row>
    <row r="567" spans="1:5" ht="16.5" customHeight="1">
      <c r="A567" t="s">
        <v>1077</v>
      </c>
      <c r="B567" s="9" t="s">
        <v>1078</v>
      </c>
      <c r="C567" s="9">
        <f>SUM(D567,E567)</f>
        <v>1080</v>
      </c>
      <c r="D567" s="9">
        <f>SUM(D568:D575)</f>
        <v>0</v>
      </c>
      <c r="E567" s="9">
        <f>SUM(E568:E575)</f>
        <v>1080</v>
      </c>
    </row>
    <row r="568" spans="1:5" ht="16.5" customHeight="1">
      <c r="A568" t="s">
        <v>1079</v>
      </c>
      <c r="B568" s="9" t="s">
        <v>1080</v>
      </c>
      <c r="C568" s="9"/>
      <c r="D568" s="9"/>
      <c r="E568" s="9">
        <v>133</v>
      </c>
    </row>
    <row r="569" spans="1:5" ht="16.5" customHeight="1">
      <c r="A569" t="s">
        <v>1081</v>
      </c>
      <c r="B569" s="9" t="s">
        <v>1082</v>
      </c>
      <c r="C569" s="9">
        <f>SUM(D569,E569)</f>
        <v>803</v>
      </c>
      <c r="D569" s="9"/>
      <c r="E569" s="9">
        <v>803</v>
      </c>
    </row>
    <row r="570" spans="1:5" ht="16.5" customHeight="1">
      <c r="A570" t="s">
        <v>1083</v>
      </c>
      <c r="B570" s="9" t="s">
        <v>1084</v>
      </c>
      <c r="C570" s="9"/>
      <c r="D570" s="9"/>
      <c r="E570" s="9"/>
    </row>
    <row r="571" spans="1:5" ht="16.5" customHeight="1">
      <c r="A571" t="s">
        <v>1085</v>
      </c>
      <c r="B571" s="9" t="s">
        <v>1086</v>
      </c>
      <c r="C571" s="9">
        <f>SUM(D571,E571)</f>
        <v>144</v>
      </c>
      <c r="D571" s="9"/>
      <c r="E571" s="9">
        <v>144</v>
      </c>
    </row>
    <row r="572" spans="1:5" ht="16.5" customHeight="1">
      <c r="A572" t="s">
        <v>1087</v>
      </c>
      <c r="B572" s="9" t="s">
        <v>1088</v>
      </c>
      <c r="C572" s="9"/>
      <c r="D572" s="9"/>
      <c r="E572" s="9"/>
    </row>
    <row r="573" spans="1:5" ht="16.5" customHeight="1">
      <c r="A573" t="s">
        <v>1089</v>
      </c>
      <c r="B573" s="9" t="s">
        <v>1090</v>
      </c>
      <c r="C573" s="9"/>
      <c r="D573" s="9"/>
      <c r="E573" s="9"/>
    </row>
    <row r="574" spans="1:5" ht="16.5" customHeight="1">
      <c r="A574" t="s">
        <v>1091</v>
      </c>
      <c r="B574" s="9" t="s">
        <v>1092</v>
      </c>
      <c r="C574" s="9">
        <f aca="true" t="shared" si="19" ref="C574:C637">SUM(D574,E574)</f>
        <v>0</v>
      </c>
      <c r="D574" s="9"/>
      <c r="E574" s="9"/>
    </row>
    <row r="575" spans="1:5" ht="16.5" customHeight="1">
      <c r="A575" t="s">
        <v>1093</v>
      </c>
      <c r="B575" s="9" t="s">
        <v>1094</v>
      </c>
      <c r="C575" s="9"/>
      <c r="D575" s="9"/>
      <c r="E575" s="9"/>
    </row>
    <row r="576" spans="1:5" ht="16.5" customHeight="1">
      <c r="A576" t="s">
        <v>1095</v>
      </c>
      <c r="B576" s="9" t="s">
        <v>1096</v>
      </c>
      <c r="C576" s="9">
        <f t="shared" si="19"/>
        <v>260</v>
      </c>
      <c r="D576" s="9">
        <f>SUM(D577:D581)</f>
        <v>0</v>
      </c>
      <c r="E576" s="9">
        <f>SUM(E577:E581)</f>
        <v>260</v>
      </c>
    </row>
    <row r="577" spans="1:5" ht="16.5" customHeight="1">
      <c r="A577" t="s">
        <v>1097</v>
      </c>
      <c r="B577" s="9" t="s">
        <v>1098</v>
      </c>
      <c r="C577" s="9"/>
      <c r="D577" s="9"/>
      <c r="E577" s="9">
        <v>10</v>
      </c>
    </row>
    <row r="578" spans="1:5" ht="16.5" customHeight="1">
      <c r="A578" t="s">
        <v>1099</v>
      </c>
      <c r="B578" s="9" t="s">
        <v>1100</v>
      </c>
      <c r="C578" s="9">
        <f t="shared" si="19"/>
        <v>250</v>
      </c>
      <c r="D578" s="9"/>
      <c r="E578" s="9">
        <v>250</v>
      </c>
    </row>
    <row r="579" spans="1:5" ht="16.5" customHeight="1">
      <c r="A579" t="s">
        <v>1101</v>
      </c>
      <c r="B579" s="9" t="s">
        <v>1102</v>
      </c>
      <c r="C579" s="9">
        <f t="shared" si="19"/>
        <v>0</v>
      </c>
      <c r="D579" s="9"/>
      <c r="E579" s="9"/>
    </row>
    <row r="580" spans="1:5" ht="16.5" customHeight="1">
      <c r="A580" t="s">
        <v>1103</v>
      </c>
      <c r="B580" s="9" t="s">
        <v>1104</v>
      </c>
      <c r="C580" s="9"/>
      <c r="D580" s="9"/>
      <c r="E580" s="9"/>
    </row>
    <row r="581" spans="1:5" ht="16.5" customHeight="1">
      <c r="A581" t="s">
        <v>1105</v>
      </c>
      <c r="B581" s="9" t="s">
        <v>1106</v>
      </c>
      <c r="C581" s="9"/>
      <c r="D581" s="9"/>
      <c r="E581" s="9"/>
    </row>
    <row r="582" spans="1:5" ht="16.5" customHeight="1">
      <c r="A582" t="s">
        <v>1107</v>
      </c>
      <c r="B582" s="9" t="s">
        <v>1108</v>
      </c>
      <c r="C582" s="9">
        <f t="shared" si="19"/>
        <v>0</v>
      </c>
      <c r="D582" s="9"/>
      <c r="E582" s="9"/>
    </row>
    <row r="583" spans="1:5" ht="16.5" customHeight="1">
      <c r="A583" t="s">
        <v>1109</v>
      </c>
      <c r="B583" s="9" t="s">
        <v>1110</v>
      </c>
      <c r="C583" s="9">
        <f t="shared" si="19"/>
        <v>0</v>
      </c>
      <c r="D583" s="9"/>
      <c r="E583" s="9"/>
    </row>
    <row r="584" spans="1:5" ht="16.5" customHeight="1">
      <c r="A584" t="s">
        <v>1111</v>
      </c>
      <c r="B584" s="9" t="s">
        <v>1112</v>
      </c>
      <c r="C584" s="9"/>
      <c r="D584" s="9"/>
      <c r="E584" s="9"/>
    </row>
    <row r="585" spans="1:5" ht="16.5" customHeight="1">
      <c r="A585" t="s">
        <v>1113</v>
      </c>
      <c r="B585" s="9" t="s">
        <v>1114</v>
      </c>
      <c r="C585" s="9"/>
      <c r="D585" s="9"/>
      <c r="E585" s="9"/>
    </row>
    <row r="586" spans="1:5" ht="16.5" customHeight="1">
      <c r="A586" t="s">
        <v>1115</v>
      </c>
      <c r="B586" s="9" t="s">
        <v>1116</v>
      </c>
      <c r="C586" s="9"/>
      <c r="D586" s="9"/>
      <c r="E586" s="9"/>
    </row>
    <row r="587" spans="1:5" ht="16.5" customHeight="1">
      <c r="A587" t="s">
        <v>1117</v>
      </c>
      <c r="B587" s="9" t="s">
        <v>1118</v>
      </c>
      <c r="C587" s="9"/>
      <c r="D587" s="9"/>
      <c r="E587" s="9"/>
    </row>
    <row r="588" spans="1:5" ht="16.5" customHeight="1">
      <c r="A588" t="s">
        <v>1119</v>
      </c>
      <c r="B588" s="9" t="s">
        <v>1120</v>
      </c>
      <c r="C588" s="9">
        <f t="shared" si="19"/>
        <v>0</v>
      </c>
      <c r="D588" s="9">
        <f>SUM(D589:D593)</f>
        <v>0</v>
      </c>
      <c r="E588" s="9">
        <f>SUM(E589:E593)</f>
        <v>0</v>
      </c>
    </row>
    <row r="589" spans="1:5" ht="16.5" customHeight="1">
      <c r="A589" t="s">
        <v>1121</v>
      </c>
      <c r="B589" s="9" t="s">
        <v>1110</v>
      </c>
      <c r="C589" s="9">
        <f t="shared" si="19"/>
        <v>0</v>
      </c>
      <c r="D589" s="9"/>
      <c r="E589" s="9"/>
    </row>
    <row r="590" spans="1:5" ht="16.5" customHeight="1">
      <c r="A590" t="s">
        <v>1122</v>
      </c>
      <c r="B590" s="9" t="s">
        <v>1123</v>
      </c>
      <c r="C590" s="9">
        <f t="shared" si="19"/>
        <v>0</v>
      </c>
      <c r="D590" s="9">
        <v>0</v>
      </c>
      <c r="E590" s="9">
        <v>0</v>
      </c>
    </row>
    <row r="591" spans="1:5" ht="16.5" customHeight="1">
      <c r="A591" t="s">
        <v>1124</v>
      </c>
      <c r="B591" s="9" t="s">
        <v>1125</v>
      </c>
      <c r="C591" s="9">
        <f t="shared" si="19"/>
        <v>0</v>
      </c>
      <c r="D591" s="9">
        <v>0</v>
      </c>
      <c r="E591" s="9">
        <v>0</v>
      </c>
    </row>
    <row r="592" spans="1:5" ht="16.5" customHeight="1">
      <c r="A592" t="s">
        <v>1126</v>
      </c>
      <c r="B592" s="9" t="s">
        <v>1127</v>
      </c>
      <c r="C592" s="9">
        <f t="shared" si="19"/>
        <v>0</v>
      </c>
      <c r="D592" s="9">
        <v>0</v>
      </c>
      <c r="E592" s="9">
        <v>0</v>
      </c>
    </row>
    <row r="593" spans="1:5" ht="16.5" customHeight="1">
      <c r="A593" t="s">
        <v>1128</v>
      </c>
      <c r="B593" s="9" t="s">
        <v>1129</v>
      </c>
      <c r="C593" s="9">
        <f t="shared" si="19"/>
        <v>0</v>
      </c>
      <c r="D593" s="9"/>
      <c r="E593" s="9">
        <v>0</v>
      </c>
    </row>
    <row r="594" spans="1:5" ht="16.5" customHeight="1">
      <c r="A594" t="s">
        <v>1130</v>
      </c>
      <c r="B594" s="9" t="s">
        <v>1131</v>
      </c>
      <c r="C594" s="9">
        <f t="shared" si="19"/>
        <v>4</v>
      </c>
      <c r="D594" s="9">
        <f>D595</f>
        <v>0</v>
      </c>
      <c r="E594" s="9">
        <f>E595</f>
        <v>4</v>
      </c>
    </row>
    <row r="595" spans="1:5" ht="16.5" customHeight="1">
      <c r="A595" t="s">
        <v>1132</v>
      </c>
      <c r="B595" s="9" t="s">
        <v>1133</v>
      </c>
      <c r="C595" s="9">
        <f t="shared" si="19"/>
        <v>4</v>
      </c>
      <c r="D595" s="9"/>
      <c r="E595" s="9">
        <v>4</v>
      </c>
    </row>
    <row r="596" spans="1:5" ht="16.5" customHeight="1">
      <c r="A596" t="s">
        <v>1134</v>
      </c>
      <c r="B596" s="9" t="s">
        <v>1135</v>
      </c>
      <c r="C596" s="9">
        <f t="shared" si="19"/>
        <v>60</v>
      </c>
      <c r="D596" s="9">
        <f>SUM(D597:D601)</f>
        <v>0</v>
      </c>
      <c r="E596" s="9">
        <f>SUM(E597:E601)</f>
        <v>60</v>
      </c>
    </row>
    <row r="597" spans="1:5" ht="16.5" customHeight="1">
      <c r="A597" t="s">
        <v>1136</v>
      </c>
      <c r="B597" s="9" t="s">
        <v>1137</v>
      </c>
      <c r="C597" s="9">
        <f t="shared" si="19"/>
        <v>0</v>
      </c>
      <c r="D597" s="9">
        <v>0</v>
      </c>
      <c r="E597" s="9">
        <v>0</v>
      </c>
    </row>
    <row r="598" spans="1:5" ht="16.5" customHeight="1">
      <c r="A598" t="s">
        <v>1138</v>
      </c>
      <c r="B598" s="9" t="s">
        <v>1139</v>
      </c>
      <c r="C598" s="9">
        <f t="shared" si="19"/>
        <v>60</v>
      </c>
      <c r="D598" s="9"/>
      <c r="E598" s="9">
        <v>60</v>
      </c>
    </row>
    <row r="599" spans="1:5" ht="16.5" customHeight="1">
      <c r="A599" t="s">
        <v>1140</v>
      </c>
      <c r="B599" s="9" t="s">
        <v>1141</v>
      </c>
      <c r="C599" s="9">
        <f t="shared" si="19"/>
        <v>0</v>
      </c>
      <c r="D599" s="9"/>
      <c r="E599" s="9">
        <v>0</v>
      </c>
    </row>
    <row r="600" spans="1:5" ht="16.5" customHeight="1">
      <c r="A600" t="s">
        <v>1142</v>
      </c>
      <c r="B600" s="9" t="s">
        <v>1143</v>
      </c>
      <c r="C600" s="9">
        <f t="shared" si="19"/>
        <v>0</v>
      </c>
      <c r="D600" s="9"/>
      <c r="E600" s="9">
        <v>0</v>
      </c>
    </row>
    <row r="601" spans="1:5" ht="16.5" customHeight="1">
      <c r="A601" t="s">
        <v>1144</v>
      </c>
      <c r="B601" s="9" t="s">
        <v>1145</v>
      </c>
      <c r="C601" s="9">
        <f t="shared" si="19"/>
        <v>0</v>
      </c>
      <c r="D601" s="9">
        <v>0</v>
      </c>
      <c r="E601" s="9">
        <v>0</v>
      </c>
    </row>
    <row r="602" spans="1:5" ht="16.5" customHeight="1">
      <c r="A602" t="s">
        <v>1146</v>
      </c>
      <c r="B602" s="9" t="s">
        <v>1147</v>
      </c>
      <c r="C602" s="9">
        <f t="shared" si="19"/>
        <v>0</v>
      </c>
      <c r="D602" s="9">
        <f>D603</f>
        <v>0</v>
      </c>
      <c r="E602" s="9">
        <v>0</v>
      </c>
    </row>
    <row r="603" spans="1:5" ht="16.5" customHeight="1">
      <c r="A603" t="s">
        <v>1148</v>
      </c>
      <c r="B603" s="9" t="s">
        <v>1149</v>
      </c>
      <c r="C603" s="9">
        <f t="shared" si="19"/>
        <v>0</v>
      </c>
      <c r="D603" s="9">
        <v>0</v>
      </c>
      <c r="E603" s="9">
        <v>0</v>
      </c>
    </row>
    <row r="604" spans="1:5" ht="16.5" customHeight="1">
      <c r="A604" t="s">
        <v>1150</v>
      </c>
      <c r="B604" s="9" t="s">
        <v>1151</v>
      </c>
      <c r="C604" s="9">
        <f t="shared" si="19"/>
        <v>1641</v>
      </c>
      <c r="D604" s="9">
        <f>SUM(D605,D617,D619,D622,D624,D626)</f>
        <v>1554</v>
      </c>
      <c r="E604" s="9">
        <f>SUM(E605,E617,E619,E622,E624,E626)</f>
        <v>87</v>
      </c>
    </row>
    <row r="605" spans="1:5" ht="16.5" customHeight="1">
      <c r="A605" t="s">
        <v>1152</v>
      </c>
      <c r="B605" s="9" t="s">
        <v>1153</v>
      </c>
      <c r="C605" s="9">
        <f t="shared" si="19"/>
        <v>1641</v>
      </c>
      <c r="D605" s="9">
        <f>SUM(D606:D616)</f>
        <v>1554</v>
      </c>
      <c r="E605" s="9">
        <f>SUM(E606:E616)</f>
        <v>87</v>
      </c>
    </row>
    <row r="606" spans="1:5" ht="16.5" customHeight="1">
      <c r="A606" t="s">
        <v>1154</v>
      </c>
      <c r="B606" s="9" t="s">
        <v>114</v>
      </c>
      <c r="C606" s="9">
        <f t="shared" si="19"/>
        <v>740</v>
      </c>
      <c r="D606" s="9">
        <v>740</v>
      </c>
      <c r="E606" s="9">
        <v>0</v>
      </c>
    </row>
    <row r="607" spans="1:5" ht="16.5" customHeight="1">
      <c r="A607" t="s">
        <v>1155</v>
      </c>
      <c r="B607" s="9" t="s">
        <v>116</v>
      </c>
      <c r="C607" s="9">
        <f t="shared" si="19"/>
        <v>0</v>
      </c>
      <c r="D607" s="9"/>
      <c r="E607" s="9">
        <v>0</v>
      </c>
    </row>
    <row r="608" spans="1:5" ht="16.5" customHeight="1">
      <c r="A608" t="s">
        <v>1156</v>
      </c>
      <c r="B608" s="9" t="s">
        <v>138</v>
      </c>
      <c r="C608" s="9">
        <f t="shared" si="19"/>
        <v>0</v>
      </c>
      <c r="D608" s="9"/>
      <c r="E608" s="9">
        <v>0</v>
      </c>
    </row>
    <row r="609" spans="1:5" ht="16.5" customHeight="1">
      <c r="A609" t="s">
        <v>1157</v>
      </c>
      <c r="B609" s="9" t="s">
        <v>1158</v>
      </c>
      <c r="C609" s="9">
        <f t="shared" si="19"/>
        <v>0</v>
      </c>
      <c r="D609" s="9"/>
      <c r="E609" s="9"/>
    </row>
    <row r="610" spans="1:5" ht="16.5" customHeight="1">
      <c r="A610" t="s">
        <v>1159</v>
      </c>
      <c r="B610" s="9" t="s">
        <v>1160</v>
      </c>
      <c r="C610" s="9">
        <f t="shared" si="19"/>
        <v>0</v>
      </c>
      <c r="D610" s="9"/>
      <c r="E610" s="9">
        <v>0</v>
      </c>
    </row>
    <row r="611" spans="1:5" ht="16.5" customHeight="1">
      <c r="A611" t="s">
        <v>1161</v>
      </c>
      <c r="B611" s="9" t="s">
        <v>1162</v>
      </c>
      <c r="C611" s="9">
        <f t="shared" si="19"/>
        <v>0</v>
      </c>
      <c r="D611" s="9"/>
      <c r="E611" s="9">
        <v>0</v>
      </c>
    </row>
    <row r="612" spans="1:5" ht="16.5" customHeight="1">
      <c r="A612" t="s">
        <v>1163</v>
      </c>
      <c r="B612" s="9" t="s">
        <v>1164</v>
      </c>
      <c r="C612" s="9">
        <f t="shared" si="19"/>
        <v>0</v>
      </c>
      <c r="D612" s="9"/>
      <c r="E612" s="9">
        <v>0</v>
      </c>
    </row>
    <row r="613" spans="1:5" ht="16.5" customHeight="1">
      <c r="A613" t="s">
        <v>1165</v>
      </c>
      <c r="B613" s="9" t="s">
        <v>1166</v>
      </c>
      <c r="C613" s="9">
        <f t="shared" si="19"/>
        <v>0</v>
      </c>
      <c r="D613" s="9"/>
      <c r="E613" s="9">
        <v>0</v>
      </c>
    </row>
    <row r="614" spans="1:5" ht="16.5" customHeight="1">
      <c r="A614" t="s">
        <v>1167</v>
      </c>
      <c r="B614" s="9" t="s">
        <v>1168</v>
      </c>
      <c r="C614" s="9">
        <f t="shared" si="19"/>
        <v>0</v>
      </c>
      <c r="D614" s="9"/>
      <c r="E614" s="9"/>
    </row>
    <row r="615" spans="1:5" ht="16.5" customHeight="1">
      <c r="A615" t="s">
        <v>1169</v>
      </c>
      <c r="B615" s="9" t="s">
        <v>1170</v>
      </c>
      <c r="C615" s="9">
        <f t="shared" si="19"/>
        <v>0</v>
      </c>
      <c r="D615" s="9"/>
      <c r="E615" s="9">
        <v>0</v>
      </c>
    </row>
    <row r="616" spans="1:5" ht="16.5" customHeight="1">
      <c r="A616" t="s">
        <v>1171</v>
      </c>
      <c r="B616" s="9" t="s">
        <v>1172</v>
      </c>
      <c r="C616" s="9">
        <f t="shared" si="19"/>
        <v>901</v>
      </c>
      <c r="D616" s="9">
        <v>814</v>
      </c>
      <c r="E616" s="9">
        <v>87</v>
      </c>
    </row>
    <row r="617" spans="1:5" ht="16.5" customHeight="1">
      <c r="A617" t="s">
        <v>1173</v>
      </c>
      <c r="B617" s="9" t="s">
        <v>1174</v>
      </c>
      <c r="C617" s="9">
        <f t="shared" si="19"/>
        <v>0</v>
      </c>
      <c r="D617" s="9">
        <f>D618</f>
        <v>0</v>
      </c>
      <c r="E617" s="9">
        <v>0</v>
      </c>
    </row>
    <row r="618" spans="1:5" ht="16.5" customHeight="1">
      <c r="A618" t="s">
        <v>1175</v>
      </c>
      <c r="B618" s="9" t="s">
        <v>1176</v>
      </c>
      <c r="C618" s="9">
        <f t="shared" si="19"/>
        <v>0</v>
      </c>
      <c r="D618" s="9"/>
      <c r="E618" s="9">
        <v>0</v>
      </c>
    </row>
    <row r="619" spans="1:5" ht="16.5" customHeight="1">
      <c r="A619" t="s">
        <v>1177</v>
      </c>
      <c r="B619" s="9" t="s">
        <v>1178</v>
      </c>
      <c r="C619" s="9">
        <f t="shared" si="19"/>
        <v>0</v>
      </c>
      <c r="D619" s="9">
        <f>SUM(D620:D621)</f>
        <v>0</v>
      </c>
      <c r="E619" s="9">
        <f>SUM(E620:E621)</f>
        <v>0</v>
      </c>
    </row>
    <row r="620" spans="1:5" ht="16.5" customHeight="1">
      <c r="A620" t="s">
        <v>1179</v>
      </c>
      <c r="B620" s="9" t="s">
        <v>1180</v>
      </c>
      <c r="C620" s="9">
        <f t="shared" si="19"/>
        <v>0</v>
      </c>
      <c r="D620" s="9"/>
      <c r="E620" s="9"/>
    </row>
    <row r="621" spans="1:5" ht="16.5" customHeight="1">
      <c r="A621" t="s">
        <v>1181</v>
      </c>
      <c r="B621" s="9" t="s">
        <v>1182</v>
      </c>
      <c r="C621" s="9">
        <f t="shared" si="19"/>
        <v>0</v>
      </c>
      <c r="D621" s="9"/>
      <c r="E621" s="9"/>
    </row>
    <row r="622" spans="1:5" ht="16.5" customHeight="1">
      <c r="A622" t="s">
        <v>1183</v>
      </c>
      <c r="B622" s="9" t="s">
        <v>1184</v>
      </c>
      <c r="C622" s="9">
        <f t="shared" si="19"/>
        <v>0</v>
      </c>
      <c r="D622" s="9">
        <f>D623</f>
        <v>0</v>
      </c>
      <c r="E622" s="9">
        <f>E623</f>
        <v>0</v>
      </c>
    </row>
    <row r="623" spans="1:5" ht="16.5" customHeight="1">
      <c r="A623" t="s">
        <v>1185</v>
      </c>
      <c r="B623" s="9" t="s">
        <v>1186</v>
      </c>
      <c r="C623" s="9">
        <f t="shared" si="19"/>
        <v>0</v>
      </c>
      <c r="D623" s="9"/>
      <c r="E623" s="9"/>
    </row>
    <row r="624" spans="1:5" ht="16.5" customHeight="1">
      <c r="A624" t="s">
        <v>1187</v>
      </c>
      <c r="B624" s="9" t="s">
        <v>1188</v>
      </c>
      <c r="C624" s="9">
        <f t="shared" si="19"/>
        <v>0</v>
      </c>
      <c r="D624" s="9">
        <f>D625</f>
        <v>0</v>
      </c>
      <c r="E624" s="9">
        <f>E625</f>
        <v>0</v>
      </c>
    </row>
    <row r="625" spans="1:5" ht="16.5" customHeight="1">
      <c r="A625" t="s">
        <v>1189</v>
      </c>
      <c r="B625" s="9" t="s">
        <v>1190</v>
      </c>
      <c r="C625" s="9">
        <f t="shared" si="19"/>
        <v>0</v>
      </c>
      <c r="D625" s="9"/>
      <c r="E625" s="9"/>
    </row>
    <row r="626" spans="1:5" ht="16.5" customHeight="1">
      <c r="A626" t="s">
        <v>1191</v>
      </c>
      <c r="B626" s="9" t="s">
        <v>1192</v>
      </c>
      <c r="C626" s="9">
        <f t="shared" si="19"/>
        <v>0</v>
      </c>
      <c r="D626" s="9">
        <f>D627</f>
        <v>0</v>
      </c>
      <c r="E626" s="9">
        <f>E627</f>
        <v>0</v>
      </c>
    </row>
    <row r="627" spans="1:5" ht="16.5" customHeight="1">
      <c r="A627" t="s">
        <v>1193</v>
      </c>
      <c r="B627" s="9" t="s">
        <v>1194</v>
      </c>
      <c r="C627" s="9">
        <f t="shared" si="19"/>
        <v>0</v>
      </c>
      <c r="D627" s="9"/>
      <c r="E627" s="9"/>
    </row>
    <row r="628" spans="1:5" ht="16.5" customHeight="1">
      <c r="A628" t="s">
        <v>1195</v>
      </c>
      <c r="B628" s="9" t="s">
        <v>1196</v>
      </c>
      <c r="C628" s="9">
        <f t="shared" si="19"/>
        <v>23224</v>
      </c>
      <c r="D628" s="9">
        <f>SUM(D629,D655,D682,D709,D720,D726,D732,D739)</f>
        <v>3742</v>
      </c>
      <c r="E628" s="9">
        <f>SUM(E629,E655,E682,E709,E720,E726,E732,E739)</f>
        <v>19482</v>
      </c>
    </row>
    <row r="629" spans="1:5" ht="16.5" customHeight="1">
      <c r="A629" t="s">
        <v>1197</v>
      </c>
      <c r="B629" s="9" t="s">
        <v>1198</v>
      </c>
      <c r="C629" s="9">
        <f t="shared" si="19"/>
        <v>2729</v>
      </c>
      <c r="D629" s="9">
        <f>SUM(D630:D654)</f>
        <v>1603</v>
      </c>
      <c r="E629" s="9">
        <f>SUM(E630:E654)</f>
        <v>1126</v>
      </c>
    </row>
    <row r="630" spans="1:5" ht="16.5" customHeight="1">
      <c r="A630" t="s">
        <v>1199</v>
      </c>
      <c r="B630" s="9" t="s">
        <v>114</v>
      </c>
      <c r="C630" s="9">
        <f t="shared" si="19"/>
        <v>866</v>
      </c>
      <c r="D630" s="9">
        <v>866</v>
      </c>
      <c r="E630" s="9">
        <v>0</v>
      </c>
    </row>
    <row r="631" spans="1:5" ht="16.5" customHeight="1">
      <c r="A631" t="s">
        <v>1200</v>
      </c>
      <c r="B631" s="9" t="s">
        <v>116</v>
      </c>
      <c r="C631" s="9">
        <f t="shared" si="19"/>
        <v>0</v>
      </c>
      <c r="D631" s="9"/>
      <c r="E631" s="9">
        <v>0</v>
      </c>
    </row>
    <row r="632" spans="1:5" ht="16.5" customHeight="1">
      <c r="A632" t="s">
        <v>1201</v>
      </c>
      <c r="B632" s="9" t="s">
        <v>138</v>
      </c>
      <c r="C632" s="9">
        <f t="shared" si="19"/>
        <v>0</v>
      </c>
      <c r="D632" s="9"/>
      <c r="E632" s="9">
        <v>0</v>
      </c>
    </row>
    <row r="633" spans="1:5" ht="16.5" customHeight="1">
      <c r="A633" t="s">
        <v>1202</v>
      </c>
      <c r="B633" s="9" t="s">
        <v>130</v>
      </c>
      <c r="C633" s="9">
        <f t="shared" si="19"/>
        <v>737</v>
      </c>
      <c r="D633" s="9">
        <v>737</v>
      </c>
      <c r="E633" s="9">
        <v>0</v>
      </c>
    </row>
    <row r="634" spans="1:5" ht="16.5" customHeight="1">
      <c r="A634" t="s">
        <v>1203</v>
      </c>
      <c r="B634" s="9" t="s">
        <v>1204</v>
      </c>
      <c r="C634" s="9">
        <f t="shared" si="19"/>
        <v>0</v>
      </c>
      <c r="D634" s="9"/>
      <c r="E634" s="9">
        <v>0</v>
      </c>
    </row>
    <row r="635" spans="1:5" ht="16.5" customHeight="1">
      <c r="A635" t="s">
        <v>1205</v>
      </c>
      <c r="B635" s="9" t="s">
        <v>1206</v>
      </c>
      <c r="C635" s="9">
        <f t="shared" si="19"/>
        <v>41</v>
      </c>
      <c r="D635" s="9"/>
      <c r="E635" s="9">
        <v>41</v>
      </c>
    </row>
    <row r="636" spans="1:5" ht="16.5" customHeight="1">
      <c r="A636" t="s">
        <v>1207</v>
      </c>
      <c r="B636" s="9" t="s">
        <v>1208</v>
      </c>
      <c r="C636" s="9">
        <f t="shared" si="19"/>
        <v>31</v>
      </c>
      <c r="D636" s="9"/>
      <c r="E636" s="9">
        <v>31</v>
      </c>
    </row>
    <row r="637" spans="1:5" ht="16.5" customHeight="1">
      <c r="A637" t="s">
        <v>1209</v>
      </c>
      <c r="B637" s="9" t="s">
        <v>1210</v>
      </c>
      <c r="C637" s="9">
        <f t="shared" si="19"/>
        <v>0</v>
      </c>
      <c r="D637" s="9"/>
      <c r="E637" s="9"/>
    </row>
    <row r="638" spans="1:5" ht="16.5" customHeight="1">
      <c r="A638" t="s">
        <v>1211</v>
      </c>
      <c r="B638" s="9" t="s">
        <v>1212</v>
      </c>
      <c r="C638" s="9">
        <f aca="true" t="shared" si="20" ref="C638:C701">SUM(D638,E638)</f>
        <v>16</v>
      </c>
      <c r="D638" s="9"/>
      <c r="E638" s="9">
        <v>16</v>
      </c>
    </row>
    <row r="639" spans="1:5" ht="16.5" customHeight="1">
      <c r="A639" t="s">
        <v>1213</v>
      </c>
      <c r="B639" s="9" t="s">
        <v>1214</v>
      </c>
      <c r="C639" s="9">
        <f t="shared" si="20"/>
        <v>0</v>
      </c>
      <c r="D639" s="9"/>
      <c r="E639" s="9"/>
    </row>
    <row r="640" spans="1:5" ht="16.5" customHeight="1">
      <c r="A640" t="s">
        <v>1215</v>
      </c>
      <c r="B640" s="9" t="s">
        <v>1216</v>
      </c>
      <c r="C640" s="9">
        <f t="shared" si="20"/>
        <v>121</v>
      </c>
      <c r="D640" s="9"/>
      <c r="E640" s="9">
        <v>121</v>
      </c>
    </row>
    <row r="641" spans="1:5" ht="16.5" customHeight="1">
      <c r="A641" t="s">
        <v>1217</v>
      </c>
      <c r="B641" s="9" t="s">
        <v>1218</v>
      </c>
      <c r="C641" s="9">
        <f t="shared" si="20"/>
        <v>0</v>
      </c>
      <c r="D641" s="9"/>
      <c r="E641" s="9"/>
    </row>
    <row r="642" spans="1:5" ht="16.5" customHeight="1">
      <c r="A642" t="s">
        <v>1219</v>
      </c>
      <c r="B642" s="9" t="s">
        <v>1220</v>
      </c>
      <c r="C642" s="9">
        <f t="shared" si="20"/>
        <v>0</v>
      </c>
      <c r="D642" s="9"/>
      <c r="E642" s="9"/>
    </row>
    <row r="643" spans="1:5" ht="16.5" customHeight="1">
      <c r="A643" t="s">
        <v>1221</v>
      </c>
      <c r="B643" s="9" t="s">
        <v>1222</v>
      </c>
      <c r="C643" s="9">
        <f t="shared" si="20"/>
        <v>0</v>
      </c>
      <c r="D643" s="9"/>
      <c r="E643" s="9"/>
    </row>
    <row r="644" spans="1:5" ht="16.5" customHeight="1">
      <c r="A644" t="s">
        <v>1223</v>
      </c>
      <c r="B644" s="9" t="s">
        <v>1224</v>
      </c>
      <c r="C644" s="9">
        <f t="shared" si="20"/>
        <v>9</v>
      </c>
      <c r="D644" s="9"/>
      <c r="E644" s="9">
        <v>9</v>
      </c>
    </row>
    <row r="645" spans="1:5" ht="16.5" customHeight="1">
      <c r="A645" t="s">
        <v>1225</v>
      </c>
      <c r="B645" s="9" t="s">
        <v>1226</v>
      </c>
      <c r="C645" s="9">
        <f t="shared" si="20"/>
        <v>25</v>
      </c>
      <c r="D645" s="9"/>
      <c r="E645" s="9">
        <v>25</v>
      </c>
    </row>
    <row r="646" spans="1:5" ht="16.5" customHeight="1">
      <c r="A646" t="s">
        <v>1227</v>
      </c>
      <c r="B646" s="9" t="s">
        <v>1228</v>
      </c>
      <c r="C646" s="9">
        <f t="shared" si="20"/>
        <v>10</v>
      </c>
      <c r="D646" s="9"/>
      <c r="E646" s="9">
        <v>10</v>
      </c>
    </row>
    <row r="647" spans="1:5" ht="16.5" customHeight="1">
      <c r="A647" t="s">
        <v>1229</v>
      </c>
      <c r="B647" s="9" t="s">
        <v>1230</v>
      </c>
      <c r="C647" s="9">
        <f t="shared" si="20"/>
        <v>0</v>
      </c>
      <c r="D647" s="9"/>
      <c r="E647" s="9">
        <v>0</v>
      </c>
    </row>
    <row r="648" spans="1:5" ht="16.5" customHeight="1">
      <c r="A648" t="s">
        <v>1231</v>
      </c>
      <c r="B648" s="9" t="s">
        <v>1232</v>
      </c>
      <c r="C648" s="9">
        <f t="shared" si="20"/>
        <v>0</v>
      </c>
      <c r="D648" s="9"/>
      <c r="E648" s="9"/>
    </row>
    <row r="649" spans="1:5" ht="16.5" customHeight="1">
      <c r="A649" t="s">
        <v>1233</v>
      </c>
      <c r="B649" s="9" t="s">
        <v>1234</v>
      </c>
      <c r="C649" s="9">
        <f t="shared" si="20"/>
        <v>0</v>
      </c>
      <c r="D649" s="9"/>
      <c r="E649" s="9">
        <v>0</v>
      </c>
    </row>
    <row r="650" spans="1:5" ht="16.5" customHeight="1">
      <c r="A650" t="s">
        <v>1235</v>
      </c>
      <c r="B650" s="9" t="s">
        <v>1236</v>
      </c>
      <c r="C650" s="9">
        <f t="shared" si="20"/>
        <v>0</v>
      </c>
      <c r="D650" s="9"/>
      <c r="E650" s="9">
        <v>0</v>
      </c>
    </row>
    <row r="651" spans="1:5" ht="16.5" customHeight="1">
      <c r="A651" t="s">
        <v>1237</v>
      </c>
      <c r="B651" s="9" t="s">
        <v>1238</v>
      </c>
      <c r="C651" s="9">
        <f t="shared" si="20"/>
        <v>0</v>
      </c>
      <c r="D651" s="9"/>
      <c r="E651" s="9">
        <v>0</v>
      </c>
    </row>
    <row r="652" spans="1:5" ht="16.5" customHeight="1">
      <c r="A652" t="s">
        <v>1239</v>
      </c>
      <c r="B652" s="9" t="s">
        <v>1240</v>
      </c>
      <c r="C652" s="9">
        <f t="shared" si="20"/>
        <v>818</v>
      </c>
      <c r="D652" s="9"/>
      <c r="E652" s="9">
        <v>818</v>
      </c>
    </row>
    <row r="653" spans="1:5" ht="16.5" customHeight="1">
      <c r="A653" t="s">
        <v>1241</v>
      </c>
      <c r="B653" s="9" t="s">
        <v>1242</v>
      </c>
      <c r="C653" s="9">
        <f t="shared" si="20"/>
        <v>0</v>
      </c>
      <c r="D653" s="9"/>
      <c r="E653" s="9">
        <v>0</v>
      </c>
    </row>
    <row r="654" spans="1:5" ht="16.5" customHeight="1">
      <c r="A654" t="s">
        <v>1243</v>
      </c>
      <c r="B654" s="9" t="s">
        <v>1244</v>
      </c>
      <c r="C654" s="9">
        <f t="shared" si="20"/>
        <v>55</v>
      </c>
      <c r="D654" s="9"/>
      <c r="E654" s="9">
        <v>55</v>
      </c>
    </row>
    <row r="655" spans="1:5" ht="16.5" customHeight="1">
      <c r="A655" t="s">
        <v>1245</v>
      </c>
      <c r="B655" s="9" t="s">
        <v>1246</v>
      </c>
      <c r="C655" s="9">
        <f t="shared" si="20"/>
        <v>1196</v>
      </c>
      <c r="D655" s="9">
        <f>SUM(D656:D681)</f>
        <v>809</v>
      </c>
      <c r="E655" s="9">
        <f>SUM(E656:E681)</f>
        <v>387</v>
      </c>
    </row>
    <row r="656" spans="1:5" ht="16.5" customHeight="1">
      <c r="A656" t="s">
        <v>1247</v>
      </c>
      <c r="B656" s="9" t="s">
        <v>114</v>
      </c>
      <c r="C656" s="9">
        <f t="shared" si="20"/>
        <v>591</v>
      </c>
      <c r="D656" s="9">
        <v>591</v>
      </c>
      <c r="E656" s="9">
        <v>0</v>
      </c>
    </row>
    <row r="657" spans="1:5" ht="16.5" customHeight="1">
      <c r="A657" t="s">
        <v>1248</v>
      </c>
      <c r="B657" s="9" t="s">
        <v>116</v>
      </c>
      <c r="C657" s="9">
        <f t="shared" si="20"/>
        <v>0</v>
      </c>
      <c r="D657" s="9"/>
      <c r="E657" s="9"/>
    </row>
    <row r="658" spans="1:5" ht="16.5" customHeight="1">
      <c r="A658" t="s">
        <v>1249</v>
      </c>
      <c r="B658" s="9" t="s">
        <v>138</v>
      </c>
      <c r="C658" s="9">
        <f t="shared" si="20"/>
        <v>0</v>
      </c>
      <c r="D658" s="9"/>
      <c r="E658" s="9">
        <v>0</v>
      </c>
    </row>
    <row r="659" spans="1:5" ht="16.5" customHeight="1">
      <c r="A659" t="s">
        <v>1250</v>
      </c>
      <c r="B659" s="9" t="s">
        <v>1251</v>
      </c>
      <c r="C659" s="9">
        <f t="shared" si="20"/>
        <v>218</v>
      </c>
      <c r="D659" s="9">
        <v>218</v>
      </c>
      <c r="E659" s="9">
        <v>0</v>
      </c>
    </row>
    <row r="660" spans="1:5" ht="16.5" customHeight="1">
      <c r="A660" t="s">
        <v>1252</v>
      </c>
      <c r="B660" s="9" t="s">
        <v>1253</v>
      </c>
      <c r="C660" s="9">
        <f t="shared" si="20"/>
        <v>18</v>
      </c>
      <c r="D660" s="9"/>
      <c r="E660" s="9">
        <v>18</v>
      </c>
    </row>
    <row r="661" spans="1:5" ht="16.5" customHeight="1">
      <c r="A661" t="s">
        <v>1254</v>
      </c>
      <c r="B661" s="9" t="s">
        <v>1255</v>
      </c>
      <c r="C661" s="9">
        <f t="shared" si="20"/>
        <v>0</v>
      </c>
      <c r="D661" s="9"/>
      <c r="E661" s="9">
        <v>0</v>
      </c>
    </row>
    <row r="662" spans="1:5" ht="16.5" customHeight="1">
      <c r="A662" t="s">
        <v>1256</v>
      </c>
      <c r="B662" s="9" t="s">
        <v>1257</v>
      </c>
      <c r="C662" s="9">
        <f t="shared" si="20"/>
        <v>0</v>
      </c>
      <c r="D662" s="9"/>
      <c r="E662" s="9">
        <v>0</v>
      </c>
    </row>
    <row r="663" spans="1:5" ht="16.5" customHeight="1">
      <c r="A663" t="s">
        <v>1258</v>
      </c>
      <c r="B663" s="9" t="s">
        <v>1259</v>
      </c>
      <c r="C663" s="9">
        <f t="shared" si="20"/>
        <v>0</v>
      </c>
      <c r="D663" s="9"/>
      <c r="E663" s="9">
        <v>0</v>
      </c>
    </row>
    <row r="664" spans="1:5" ht="16.5" customHeight="1">
      <c r="A664" t="s">
        <v>1260</v>
      </c>
      <c r="B664" s="9" t="s">
        <v>1261</v>
      </c>
      <c r="C664" s="9">
        <f t="shared" si="20"/>
        <v>0</v>
      </c>
      <c r="D664" s="9"/>
      <c r="E664" s="9"/>
    </row>
    <row r="665" spans="1:5" ht="16.5" customHeight="1">
      <c r="A665" t="s">
        <v>1262</v>
      </c>
      <c r="B665" s="9" t="s">
        <v>1263</v>
      </c>
      <c r="C665" s="9">
        <f t="shared" si="20"/>
        <v>0</v>
      </c>
      <c r="D665" s="9"/>
      <c r="E665" s="9">
        <v>0</v>
      </c>
    </row>
    <row r="666" spans="1:5" ht="16.5" customHeight="1">
      <c r="A666" t="s">
        <v>1264</v>
      </c>
      <c r="B666" s="9" t="s">
        <v>1265</v>
      </c>
      <c r="C666" s="9">
        <f t="shared" si="20"/>
        <v>0</v>
      </c>
      <c r="D666" s="9"/>
      <c r="E666" s="9"/>
    </row>
    <row r="667" spans="1:5" ht="16.5" customHeight="1">
      <c r="A667" t="s">
        <v>1266</v>
      </c>
      <c r="B667" s="9" t="s">
        <v>1267</v>
      </c>
      <c r="C667" s="9">
        <f t="shared" si="20"/>
        <v>0</v>
      </c>
      <c r="D667" s="9"/>
      <c r="E667" s="9">
        <v>0</v>
      </c>
    </row>
    <row r="668" spans="1:5" ht="16.5" customHeight="1">
      <c r="A668" t="s">
        <v>1268</v>
      </c>
      <c r="B668" s="9" t="s">
        <v>1269</v>
      </c>
      <c r="C668" s="9">
        <f t="shared" si="20"/>
        <v>334</v>
      </c>
      <c r="D668" s="9"/>
      <c r="E668" s="9">
        <v>334</v>
      </c>
    </row>
    <row r="669" spans="1:5" ht="16.5" customHeight="1">
      <c r="A669" t="s">
        <v>1270</v>
      </c>
      <c r="B669" s="9" t="s">
        <v>1271</v>
      </c>
      <c r="C669" s="9">
        <f t="shared" si="20"/>
        <v>0</v>
      </c>
      <c r="D669" s="9">
        <v>0</v>
      </c>
      <c r="E669" s="9">
        <v>0</v>
      </c>
    </row>
    <row r="670" spans="1:5" ht="16.5" customHeight="1">
      <c r="A670" t="s">
        <v>1272</v>
      </c>
      <c r="B670" s="9" t="s">
        <v>1273</v>
      </c>
      <c r="C670" s="9">
        <f t="shared" si="20"/>
        <v>0</v>
      </c>
      <c r="D670" s="9">
        <v>0</v>
      </c>
      <c r="E670" s="9">
        <v>0</v>
      </c>
    </row>
    <row r="671" spans="1:5" ht="16.5" customHeight="1">
      <c r="A671" t="s">
        <v>1274</v>
      </c>
      <c r="B671" s="9" t="s">
        <v>1275</v>
      </c>
      <c r="C671" s="9">
        <f t="shared" si="20"/>
        <v>0</v>
      </c>
      <c r="D671" s="9">
        <v>0</v>
      </c>
      <c r="E671" s="9">
        <v>0</v>
      </c>
    </row>
    <row r="672" spans="1:5" ht="16.5" customHeight="1">
      <c r="A672" t="s">
        <v>1276</v>
      </c>
      <c r="B672" s="9" t="s">
        <v>1277</v>
      </c>
      <c r="C672" s="9">
        <f t="shared" si="20"/>
        <v>0</v>
      </c>
      <c r="D672" s="9">
        <v>0</v>
      </c>
      <c r="E672" s="9">
        <v>0</v>
      </c>
    </row>
    <row r="673" spans="1:5" ht="16.5" customHeight="1">
      <c r="A673" t="s">
        <v>1278</v>
      </c>
      <c r="B673" s="9" t="s">
        <v>1279</v>
      </c>
      <c r="C673" s="9">
        <f t="shared" si="20"/>
        <v>0</v>
      </c>
      <c r="D673" s="9">
        <v>0</v>
      </c>
      <c r="E673" s="9">
        <v>0</v>
      </c>
    </row>
    <row r="674" spans="1:5" ht="16.5" customHeight="1">
      <c r="A674" t="s">
        <v>1280</v>
      </c>
      <c r="B674" s="9" t="s">
        <v>1281</v>
      </c>
      <c r="C674" s="9">
        <f t="shared" si="20"/>
        <v>0</v>
      </c>
      <c r="D674" s="9">
        <v>0</v>
      </c>
      <c r="E674" s="9">
        <v>0</v>
      </c>
    </row>
    <row r="675" spans="1:5" ht="16.5" customHeight="1">
      <c r="A675" t="s">
        <v>1282</v>
      </c>
      <c r="B675" s="9" t="s">
        <v>1283</v>
      </c>
      <c r="C675" s="9">
        <f t="shared" si="20"/>
        <v>0</v>
      </c>
      <c r="D675" s="9">
        <v>0</v>
      </c>
      <c r="E675" s="9">
        <v>0</v>
      </c>
    </row>
    <row r="676" spans="1:5" ht="16.5" customHeight="1">
      <c r="A676" t="s">
        <v>1284</v>
      </c>
      <c r="B676" s="9" t="s">
        <v>1285</v>
      </c>
      <c r="C676" s="9">
        <f t="shared" si="20"/>
        <v>0</v>
      </c>
      <c r="D676" s="9">
        <v>0</v>
      </c>
      <c r="E676" s="9">
        <v>0</v>
      </c>
    </row>
    <row r="677" spans="1:5" ht="16.5" customHeight="1">
      <c r="A677" t="s">
        <v>1286</v>
      </c>
      <c r="B677" s="9" t="s">
        <v>1287</v>
      </c>
      <c r="C677" s="9">
        <f t="shared" si="20"/>
        <v>0</v>
      </c>
      <c r="D677" s="9">
        <v>0</v>
      </c>
      <c r="E677" s="9">
        <v>0</v>
      </c>
    </row>
    <row r="678" spans="1:5" ht="16.5" customHeight="1">
      <c r="A678" t="s">
        <v>1288</v>
      </c>
      <c r="B678" s="9" t="s">
        <v>1289</v>
      </c>
      <c r="C678" s="9">
        <f t="shared" si="20"/>
        <v>0</v>
      </c>
      <c r="D678" s="9">
        <v>0</v>
      </c>
      <c r="E678" s="9">
        <v>0</v>
      </c>
    </row>
    <row r="679" spans="1:5" ht="16.5" customHeight="1">
      <c r="A679" t="s">
        <v>1290</v>
      </c>
      <c r="B679" s="9" t="s">
        <v>1291</v>
      </c>
      <c r="C679" s="9">
        <f t="shared" si="20"/>
        <v>0</v>
      </c>
      <c r="D679" s="9"/>
      <c r="E679" s="9">
        <v>0</v>
      </c>
    </row>
    <row r="680" spans="1:5" ht="16.5" customHeight="1">
      <c r="A680" t="s">
        <v>1292</v>
      </c>
      <c r="B680" s="9" t="s">
        <v>1293</v>
      </c>
      <c r="C680" s="9">
        <f t="shared" si="20"/>
        <v>35</v>
      </c>
      <c r="D680" s="9"/>
      <c r="E680" s="9">
        <v>35</v>
      </c>
    </row>
    <row r="681" spans="1:5" ht="16.5" customHeight="1">
      <c r="A681" t="s">
        <v>1294</v>
      </c>
      <c r="B681" s="9" t="s">
        <v>1295</v>
      </c>
      <c r="C681" s="9">
        <f t="shared" si="20"/>
        <v>0</v>
      </c>
      <c r="D681" s="9"/>
      <c r="E681" s="9"/>
    </row>
    <row r="682" spans="1:5" ht="16.5" customHeight="1">
      <c r="A682" t="s">
        <v>1296</v>
      </c>
      <c r="B682" s="9" t="s">
        <v>1297</v>
      </c>
      <c r="C682" s="9">
        <f t="shared" si="20"/>
        <v>3472</v>
      </c>
      <c r="D682" s="9">
        <f>SUM(D683:D708)</f>
        <v>1253</v>
      </c>
      <c r="E682" s="9">
        <f>SUM(E683:E708)</f>
        <v>2219</v>
      </c>
    </row>
    <row r="683" spans="1:5" ht="16.5" customHeight="1">
      <c r="A683" t="s">
        <v>1298</v>
      </c>
      <c r="B683" s="9" t="s">
        <v>114</v>
      </c>
      <c r="C683" s="9">
        <f t="shared" si="20"/>
        <v>360</v>
      </c>
      <c r="D683" s="9">
        <v>360</v>
      </c>
      <c r="E683" s="9">
        <v>0</v>
      </c>
    </row>
    <row r="684" spans="1:5" ht="16.5" customHeight="1">
      <c r="A684" t="s">
        <v>1299</v>
      </c>
      <c r="B684" s="9" t="s">
        <v>116</v>
      </c>
      <c r="C684" s="9">
        <f t="shared" si="20"/>
        <v>0</v>
      </c>
      <c r="D684" s="9"/>
      <c r="E684" s="9">
        <v>0</v>
      </c>
    </row>
    <row r="685" spans="1:5" ht="16.5" customHeight="1">
      <c r="A685" t="s">
        <v>1300</v>
      </c>
      <c r="B685" s="9" t="s">
        <v>138</v>
      </c>
      <c r="C685" s="9">
        <f t="shared" si="20"/>
        <v>0</v>
      </c>
      <c r="D685" s="9"/>
      <c r="E685" s="9">
        <v>0</v>
      </c>
    </row>
    <row r="686" spans="1:5" ht="16.5" customHeight="1">
      <c r="A686" t="s">
        <v>1301</v>
      </c>
      <c r="B686" s="9" t="s">
        <v>1302</v>
      </c>
      <c r="C686" s="9">
        <f t="shared" si="20"/>
        <v>0</v>
      </c>
      <c r="D686" s="9"/>
      <c r="E686" s="9">
        <v>0</v>
      </c>
    </row>
    <row r="687" spans="1:5" ht="16.5" customHeight="1">
      <c r="A687" t="s">
        <v>1303</v>
      </c>
      <c r="B687" s="9" t="s">
        <v>1304</v>
      </c>
      <c r="C687" s="9">
        <f t="shared" si="20"/>
        <v>0</v>
      </c>
      <c r="D687" s="9"/>
      <c r="E687" s="9">
        <v>0</v>
      </c>
    </row>
    <row r="688" spans="1:5" ht="16.5" customHeight="1">
      <c r="A688" t="s">
        <v>1305</v>
      </c>
      <c r="B688" s="9" t="s">
        <v>1306</v>
      </c>
      <c r="C688" s="9">
        <f t="shared" si="20"/>
        <v>410</v>
      </c>
      <c r="D688" s="9">
        <v>329</v>
      </c>
      <c r="E688" s="9">
        <v>81</v>
      </c>
    </row>
    <row r="689" spans="1:5" ht="16.5" customHeight="1">
      <c r="A689" t="s">
        <v>1307</v>
      </c>
      <c r="B689" s="9" t="s">
        <v>1308</v>
      </c>
      <c r="C689" s="9">
        <f t="shared" si="20"/>
        <v>0</v>
      </c>
      <c r="D689" s="9">
        <v>0</v>
      </c>
      <c r="E689" s="9">
        <v>0</v>
      </c>
    </row>
    <row r="690" spans="1:5" ht="16.5" customHeight="1">
      <c r="A690" t="s">
        <v>1309</v>
      </c>
      <c r="B690" s="9" t="s">
        <v>1310</v>
      </c>
      <c r="C690" s="9">
        <f t="shared" si="20"/>
        <v>0</v>
      </c>
      <c r="D690" s="9">
        <v>0</v>
      </c>
      <c r="E690" s="9">
        <v>0</v>
      </c>
    </row>
    <row r="691" spans="1:5" ht="16.5" customHeight="1">
      <c r="A691" t="s">
        <v>1311</v>
      </c>
      <c r="B691" s="9" t="s">
        <v>1312</v>
      </c>
      <c r="C691" s="9">
        <f t="shared" si="20"/>
        <v>0</v>
      </c>
      <c r="D691" s="9">
        <v>0</v>
      </c>
      <c r="E691" s="9">
        <v>0</v>
      </c>
    </row>
    <row r="692" spans="1:5" ht="16.5" customHeight="1">
      <c r="A692" t="s">
        <v>1313</v>
      </c>
      <c r="B692" s="9" t="s">
        <v>1314</v>
      </c>
      <c r="C692" s="9">
        <f t="shared" si="20"/>
        <v>310</v>
      </c>
      <c r="D692" s="9">
        <v>49</v>
      </c>
      <c r="E692" s="9">
        <v>261</v>
      </c>
    </row>
    <row r="693" spans="1:5" ht="16.5" customHeight="1">
      <c r="A693" t="s">
        <v>1315</v>
      </c>
      <c r="B693" s="9" t="s">
        <v>1316</v>
      </c>
      <c r="C693" s="9">
        <f t="shared" si="20"/>
        <v>82</v>
      </c>
      <c r="D693" s="9">
        <v>79</v>
      </c>
      <c r="E693" s="9">
        <v>3</v>
      </c>
    </row>
    <row r="694" spans="1:5" ht="16.5" customHeight="1">
      <c r="A694" t="s">
        <v>1317</v>
      </c>
      <c r="B694" s="9" t="s">
        <v>1318</v>
      </c>
      <c r="C694" s="9">
        <f t="shared" si="20"/>
        <v>0</v>
      </c>
      <c r="D694" s="9"/>
      <c r="E694" s="9">
        <v>0</v>
      </c>
    </row>
    <row r="695" spans="1:5" ht="16.5" customHeight="1">
      <c r="A695" t="s">
        <v>1319</v>
      </c>
      <c r="B695" s="9" t="s">
        <v>1320</v>
      </c>
      <c r="C695" s="9">
        <f t="shared" si="20"/>
        <v>0</v>
      </c>
      <c r="D695" s="9"/>
      <c r="E695" s="9">
        <v>0</v>
      </c>
    </row>
    <row r="696" spans="1:5" ht="16.5" customHeight="1">
      <c r="A696" t="s">
        <v>1321</v>
      </c>
      <c r="B696" s="9" t="s">
        <v>1322</v>
      </c>
      <c r="C696" s="9">
        <f t="shared" si="20"/>
        <v>30</v>
      </c>
      <c r="D696" s="9">
        <v>30</v>
      </c>
      <c r="E696" s="9"/>
    </row>
    <row r="697" spans="1:5" ht="16.5" customHeight="1">
      <c r="A697" t="s">
        <v>1323</v>
      </c>
      <c r="B697" s="9" t="s">
        <v>1324</v>
      </c>
      <c r="C697" s="9">
        <f t="shared" si="20"/>
        <v>80</v>
      </c>
      <c r="D697" s="9"/>
      <c r="E697" s="9">
        <v>80</v>
      </c>
    </row>
    <row r="698" spans="1:5" ht="16.5" customHeight="1">
      <c r="A698" t="s">
        <v>1325</v>
      </c>
      <c r="B698" s="9" t="s">
        <v>1326</v>
      </c>
      <c r="C698" s="9">
        <f t="shared" si="20"/>
        <v>1300</v>
      </c>
      <c r="D698" s="9"/>
      <c r="E698" s="9">
        <v>1300</v>
      </c>
    </row>
    <row r="699" spans="1:5" ht="16.5" customHeight="1">
      <c r="A699" t="s">
        <v>1327</v>
      </c>
      <c r="B699" s="9" t="s">
        <v>1328</v>
      </c>
      <c r="C699" s="9">
        <f t="shared" si="20"/>
        <v>0</v>
      </c>
      <c r="D699" s="9"/>
      <c r="E699" s="9">
        <v>0</v>
      </c>
    </row>
    <row r="700" spans="1:5" ht="16.5" customHeight="1">
      <c r="A700" t="s">
        <v>1329</v>
      </c>
      <c r="B700" s="9" t="s">
        <v>1330</v>
      </c>
      <c r="C700" s="9">
        <f t="shared" si="20"/>
        <v>0</v>
      </c>
      <c r="D700" s="9"/>
      <c r="E700" s="9">
        <v>0</v>
      </c>
    </row>
    <row r="701" spans="1:5" ht="16.5" customHeight="1">
      <c r="A701" t="s">
        <v>1331</v>
      </c>
      <c r="B701" s="9" t="s">
        <v>1332</v>
      </c>
      <c r="C701" s="9">
        <f t="shared" si="20"/>
        <v>0</v>
      </c>
      <c r="D701" s="9"/>
      <c r="E701" s="9">
        <v>0</v>
      </c>
    </row>
    <row r="702" spans="1:5" ht="16.5" customHeight="1">
      <c r="A702" t="s">
        <v>1333</v>
      </c>
      <c r="B702" s="9" t="s">
        <v>1334</v>
      </c>
      <c r="C702" s="9">
        <f aca="true" t="shared" si="21" ref="C702:C763">SUM(D702,E702)</f>
        <v>0</v>
      </c>
      <c r="D702" s="9"/>
      <c r="E702" s="9">
        <v>0</v>
      </c>
    </row>
    <row r="703" spans="1:5" ht="16.5" customHeight="1">
      <c r="A703" t="s">
        <v>1335</v>
      </c>
      <c r="B703" s="9" t="s">
        <v>1336</v>
      </c>
      <c r="C703" s="9">
        <f t="shared" si="21"/>
        <v>0</v>
      </c>
      <c r="D703" s="9"/>
      <c r="E703" s="9"/>
    </row>
    <row r="704" spans="1:5" ht="16.5" customHeight="1">
      <c r="A704" t="s">
        <v>1337</v>
      </c>
      <c r="B704" s="9" t="s">
        <v>1338</v>
      </c>
      <c r="C704" s="9">
        <f t="shared" si="21"/>
        <v>0</v>
      </c>
      <c r="D704" s="9"/>
      <c r="E704" s="9">
        <v>0</v>
      </c>
    </row>
    <row r="705" spans="1:5" ht="16.5" customHeight="1">
      <c r="A705" t="s">
        <v>1339</v>
      </c>
      <c r="B705" s="9" t="s">
        <v>1283</v>
      </c>
      <c r="C705" s="9">
        <f t="shared" si="21"/>
        <v>0</v>
      </c>
      <c r="D705" s="9"/>
      <c r="E705" s="9">
        <v>0</v>
      </c>
    </row>
    <row r="706" spans="1:5" ht="16.5" customHeight="1">
      <c r="A706" t="s">
        <v>1340</v>
      </c>
      <c r="B706" s="9" t="s">
        <v>1341</v>
      </c>
      <c r="C706" s="9">
        <f t="shared" si="21"/>
        <v>0</v>
      </c>
      <c r="D706" s="9"/>
      <c r="E706" s="9">
        <v>0</v>
      </c>
    </row>
    <row r="707" spans="1:5" ht="16.5" customHeight="1">
      <c r="A707" t="s">
        <v>1342</v>
      </c>
      <c r="B707" s="9" t="s">
        <v>1343</v>
      </c>
      <c r="C707" s="9">
        <f t="shared" si="21"/>
        <v>60</v>
      </c>
      <c r="D707" s="9"/>
      <c r="E707" s="9">
        <v>60</v>
      </c>
    </row>
    <row r="708" spans="1:5" ht="16.5" customHeight="1">
      <c r="A708" t="s">
        <v>1344</v>
      </c>
      <c r="B708" s="9" t="s">
        <v>1345</v>
      </c>
      <c r="C708" s="9">
        <f t="shared" si="21"/>
        <v>840</v>
      </c>
      <c r="D708" s="9">
        <v>406</v>
      </c>
      <c r="E708" s="9">
        <v>434</v>
      </c>
    </row>
    <row r="709" spans="1:5" ht="16.5" customHeight="1">
      <c r="A709" t="s">
        <v>1346</v>
      </c>
      <c r="B709" s="9" t="s">
        <v>1347</v>
      </c>
      <c r="C709" s="9">
        <f t="shared" si="21"/>
        <v>13196</v>
      </c>
      <c r="D709" s="9">
        <f>SUM(D710:D719)</f>
        <v>77</v>
      </c>
      <c r="E709" s="9">
        <f>SUM(E710:E719)</f>
        <v>13119</v>
      </c>
    </row>
    <row r="710" spans="1:5" ht="16.5" customHeight="1">
      <c r="A710" t="s">
        <v>1348</v>
      </c>
      <c r="B710" s="9" t="s">
        <v>114</v>
      </c>
      <c r="C710" s="9">
        <f t="shared" si="21"/>
        <v>77</v>
      </c>
      <c r="D710" s="9">
        <v>77</v>
      </c>
      <c r="E710" s="9">
        <v>0</v>
      </c>
    </row>
    <row r="711" spans="1:5" ht="16.5" customHeight="1">
      <c r="A711" t="s">
        <v>1349</v>
      </c>
      <c r="B711" s="9" t="s">
        <v>116</v>
      </c>
      <c r="C711" s="9">
        <f t="shared" si="21"/>
        <v>0</v>
      </c>
      <c r="D711" s="9"/>
      <c r="E711" s="9"/>
    </row>
    <row r="712" spans="1:5" ht="16.5" customHeight="1">
      <c r="A712" t="s">
        <v>1350</v>
      </c>
      <c r="B712" s="9" t="s">
        <v>138</v>
      </c>
      <c r="C712" s="9">
        <f t="shared" si="21"/>
        <v>0</v>
      </c>
      <c r="D712" s="9"/>
      <c r="E712" s="9">
        <v>0</v>
      </c>
    </row>
    <row r="713" spans="1:5" ht="16.5" customHeight="1">
      <c r="A713" t="s">
        <v>1351</v>
      </c>
      <c r="B713" s="9" t="s">
        <v>1352</v>
      </c>
      <c r="C713" s="9">
        <f t="shared" si="21"/>
        <v>11406</v>
      </c>
      <c r="D713" s="9"/>
      <c r="E713" s="9">
        <v>11406</v>
      </c>
    </row>
    <row r="714" spans="1:5" ht="16.5" customHeight="1">
      <c r="A714" t="s">
        <v>1353</v>
      </c>
      <c r="B714" s="9" t="s">
        <v>1354</v>
      </c>
      <c r="C714" s="9">
        <f t="shared" si="21"/>
        <v>0</v>
      </c>
      <c r="D714" s="9"/>
      <c r="E714" s="9">
        <v>0</v>
      </c>
    </row>
    <row r="715" spans="1:5" ht="16.5" customHeight="1">
      <c r="A715" t="s">
        <v>1355</v>
      </c>
      <c r="B715" s="9" t="s">
        <v>1356</v>
      </c>
      <c r="C715" s="9">
        <f t="shared" si="21"/>
        <v>0</v>
      </c>
      <c r="D715" s="9"/>
      <c r="E715" s="9">
        <v>0</v>
      </c>
    </row>
    <row r="716" spans="1:5" ht="16.5" customHeight="1">
      <c r="A716" t="s">
        <v>1357</v>
      </c>
      <c r="B716" s="9" t="s">
        <v>1358</v>
      </c>
      <c r="C716" s="9">
        <f t="shared" si="21"/>
        <v>0</v>
      </c>
      <c r="D716" s="9"/>
      <c r="E716" s="9">
        <v>0</v>
      </c>
    </row>
    <row r="717" spans="1:5" ht="16.5" customHeight="1">
      <c r="A717" t="s">
        <v>1359</v>
      </c>
      <c r="B717" s="9" t="s">
        <v>1360</v>
      </c>
      <c r="C717" s="9">
        <f t="shared" si="21"/>
        <v>0</v>
      </c>
      <c r="D717" s="9">
        <v>0</v>
      </c>
      <c r="E717" s="9">
        <v>0</v>
      </c>
    </row>
    <row r="718" spans="1:5" ht="16.5" customHeight="1">
      <c r="A718" t="s">
        <v>1361</v>
      </c>
      <c r="B718" s="9" t="s">
        <v>1362</v>
      </c>
      <c r="C718" s="9">
        <f t="shared" si="21"/>
        <v>0</v>
      </c>
      <c r="D718" s="9">
        <v>0</v>
      </c>
      <c r="E718" s="9">
        <v>0</v>
      </c>
    </row>
    <row r="719" spans="1:5" ht="16.5" customHeight="1">
      <c r="A719" t="s">
        <v>1363</v>
      </c>
      <c r="B719" s="9" t="s">
        <v>1364</v>
      </c>
      <c r="C719" s="9">
        <f t="shared" si="21"/>
        <v>1713</v>
      </c>
      <c r="D719" s="9"/>
      <c r="E719" s="9">
        <v>1713</v>
      </c>
    </row>
    <row r="720" spans="1:5" ht="16.5" customHeight="1">
      <c r="A720" t="s">
        <v>1365</v>
      </c>
      <c r="B720" s="9" t="s">
        <v>1366</v>
      </c>
      <c r="C720" s="9">
        <f t="shared" si="21"/>
        <v>1837</v>
      </c>
      <c r="D720" s="9">
        <f>SUM(D721:D725)</f>
        <v>0</v>
      </c>
      <c r="E720" s="9">
        <f>SUM(E721:E725)</f>
        <v>1837</v>
      </c>
    </row>
    <row r="721" spans="1:5" ht="16.5" customHeight="1">
      <c r="A721" t="s">
        <v>1367</v>
      </c>
      <c r="B721" s="9" t="s">
        <v>614</v>
      </c>
      <c r="C721" s="9">
        <f t="shared" si="21"/>
        <v>0</v>
      </c>
      <c r="D721" s="9"/>
      <c r="E721" s="9">
        <v>0</v>
      </c>
    </row>
    <row r="722" spans="1:5" ht="16.5" customHeight="1">
      <c r="A722" t="s">
        <v>1368</v>
      </c>
      <c r="B722" s="9" t="s">
        <v>1369</v>
      </c>
      <c r="C722" s="9">
        <f t="shared" si="21"/>
        <v>1837</v>
      </c>
      <c r="D722" s="9"/>
      <c r="E722" s="9">
        <v>1837</v>
      </c>
    </row>
    <row r="723" spans="1:5" ht="16.5" customHeight="1">
      <c r="A723" t="s">
        <v>1370</v>
      </c>
      <c r="B723" s="9" t="s">
        <v>1371</v>
      </c>
      <c r="C723" s="9">
        <f t="shared" si="21"/>
        <v>0</v>
      </c>
      <c r="D723" s="9"/>
      <c r="E723" s="9">
        <v>0</v>
      </c>
    </row>
    <row r="724" spans="1:5" ht="16.5" customHeight="1">
      <c r="A724" t="s">
        <v>1372</v>
      </c>
      <c r="B724" s="9" t="s">
        <v>1373</v>
      </c>
      <c r="C724" s="9">
        <f t="shared" si="21"/>
        <v>0</v>
      </c>
      <c r="D724" s="9"/>
      <c r="E724" s="9">
        <v>0</v>
      </c>
    </row>
    <row r="725" spans="1:5" ht="16.5" customHeight="1">
      <c r="A725" t="s">
        <v>1374</v>
      </c>
      <c r="B725" s="9" t="s">
        <v>1375</v>
      </c>
      <c r="C725" s="9">
        <f t="shared" si="21"/>
        <v>0</v>
      </c>
      <c r="D725" s="9"/>
      <c r="E725" s="9"/>
    </row>
    <row r="726" spans="1:5" ht="16.5" customHeight="1">
      <c r="A726" t="s">
        <v>1376</v>
      </c>
      <c r="B726" s="9" t="s">
        <v>1377</v>
      </c>
      <c r="C726" s="9">
        <f t="shared" si="21"/>
        <v>643</v>
      </c>
      <c r="D726" s="9">
        <f>SUM(D727:D731)</f>
        <v>0</v>
      </c>
      <c r="E726" s="9">
        <f>SUM(E727:E731)</f>
        <v>643</v>
      </c>
    </row>
    <row r="727" spans="1:5" ht="16.5" customHeight="1">
      <c r="A727" t="s">
        <v>1378</v>
      </c>
      <c r="B727" s="9" t="s">
        <v>1379</v>
      </c>
      <c r="C727" s="9">
        <f t="shared" si="21"/>
        <v>0</v>
      </c>
      <c r="D727" s="9"/>
      <c r="E727" s="9"/>
    </row>
    <row r="728" spans="1:5" ht="16.5" customHeight="1">
      <c r="A728" t="s">
        <v>1380</v>
      </c>
      <c r="B728" s="9" t="s">
        <v>1381</v>
      </c>
      <c r="C728" s="9">
        <f t="shared" si="21"/>
        <v>0</v>
      </c>
      <c r="D728" s="9">
        <v>0</v>
      </c>
      <c r="E728" s="9">
        <v>0</v>
      </c>
    </row>
    <row r="729" spans="1:5" ht="16.5" customHeight="1">
      <c r="A729" t="s">
        <v>1382</v>
      </c>
      <c r="B729" s="9" t="s">
        <v>1383</v>
      </c>
      <c r="C729" s="9">
        <f t="shared" si="21"/>
        <v>0</v>
      </c>
      <c r="D729" s="9">
        <v>0</v>
      </c>
      <c r="E729" s="9">
        <v>0</v>
      </c>
    </row>
    <row r="730" spans="1:5" ht="16.5" customHeight="1">
      <c r="A730" t="s">
        <v>1384</v>
      </c>
      <c r="B730" s="9" t="s">
        <v>1385</v>
      </c>
      <c r="C730" s="9">
        <f t="shared" si="21"/>
        <v>0</v>
      </c>
      <c r="D730" s="9">
        <v>0</v>
      </c>
      <c r="E730" s="9">
        <v>0</v>
      </c>
    </row>
    <row r="731" spans="1:5" ht="16.5" customHeight="1">
      <c r="A731" t="s">
        <v>1386</v>
      </c>
      <c r="B731" s="9" t="s">
        <v>1387</v>
      </c>
      <c r="C731" s="9">
        <f t="shared" si="21"/>
        <v>643</v>
      </c>
      <c r="D731" s="9">
        <v>0</v>
      </c>
      <c r="E731" s="9">
        <v>643</v>
      </c>
    </row>
    <row r="732" spans="1:5" ht="16.5" customHeight="1">
      <c r="A732" t="s">
        <v>1388</v>
      </c>
      <c r="B732" s="9" t="s">
        <v>1389</v>
      </c>
      <c r="C732" s="9">
        <f t="shared" si="21"/>
        <v>151</v>
      </c>
      <c r="D732" s="9">
        <f>SUM(D733:D738)</f>
        <v>0</v>
      </c>
      <c r="E732" s="9">
        <f>SUM(E733:E738)</f>
        <v>151</v>
      </c>
    </row>
    <row r="733" spans="1:5" ht="16.5" customHeight="1">
      <c r="A733" t="s">
        <v>1390</v>
      </c>
      <c r="B733" s="9" t="s">
        <v>1391</v>
      </c>
      <c r="C733" s="9">
        <f t="shared" si="21"/>
        <v>0</v>
      </c>
      <c r="D733" s="9">
        <v>0</v>
      </c>
      <c r="E733" s="9">
        <v>0</v>
      </c>
    </row>
    <row r="734" spans="1:5" ht="16.5" customHeight="1">
      <c r="A734" t="s">
        <v>1392</v>
      </c>
      <c r="B734" s="9" t="s">
        <v>1393</v>
      </c>
      <c r="C734" s="9">
        <f t="shared" si="21"/>
        <v>0</v>
      </c>
      <c r="D734" s="9"/>
      <c r="E734" s="9"/>
    </row>
    <row r="735" spans="1:5" ht="16.5" customHeight="1">
      <c r="A735" t="s">
        <v>1394</v>
      </c>
      <c r="B735" s="9" t="s">
        <v>1395</v>
      </c>
      <c r="C735" s="9">
        <f t="shared" si="21"/>
        <v>90</v>
      </c>
      <c r="D735" s="9"/>
      <c r="E735" s="9">
        <v>90</v>
      </c>
    </row>
    <row r="736" spans="1:5" ht="16.5" customHeight="1">
      <c r="A736" t="s">
        <v>1396</v>
      </c>
      <c r="B736" s="9" t="s">
        <v>1397</v>
      </c>
      <c r="C736" s="9">
        <f t="shared" si="21"/>
        <v>51</v>
      </c>
      <c r="D736" s="9">
        <v>0</v>
      </c>
      <c r="E736" s="9">
        <v>51</v>
      </c>
    </row>
    <row r="737" spans="1:5" ht="16.5" customHeight="1">
      <c r="A737" t="s">
        <v>1398</v>
      </c>
      <c r="B737" s="9" t="s">
        <v>1399</v>
      </c>
      <c r="C737" s="9">
        <f t="shared" si="21"/>
        <v>0</v>
      </c>
      <c r="D737" s="9">
        <v>0</v>
      </c>
      <c r="E737" s="9">
        <v>0</v>
      </c>
    </row>
    <row r="738" spans="1:5" ht="16.5" customHeight="1">
      <c r="A738" t="s">
        <v>1400</v>
      </c>
      <c r="B738" s="9" t="s">
        <v>1401</v>
      </c>
      <c r="C738" s="9">
        <f t="shared" si="21"/>
        <v>10</v>
      </c>
      <c r="D738" s="9">
        <v>0</v>
      </c>
      <c r="E738" s="9">
        <v>10</v>
      </c>
    </row>
    <row r="739" spans="1:5" ht="16.5" customHeight="1">
      <c r="A739" t="s">
        <v>1402</v>
      </c>
      <c r="B739" s="9" t="s">
        <v>1403</v>
      </c>
      <c r="C739" s="9">
        <f t="shared" si="21"/>
        <v>0</v>
      </c>
      <c r="D739" s="9">
        <f>D740+D741</f>
        <v>0</v>
      </c>
      <c r="E739" s="9">
        <f>E740+E741</f>
        <v>0</v>
      </c>
    </row>
    <row r="740" spans="1:5" ht="16.5" customHeight="1">
      <c r="A740" t="s">
        <v>1404</v>
      </c>
      <c r="B740" s="9" t="s">
        <v>1405</v>
      </c>
      <c r="C740" s="9">
        <f t="shared" si="21"/>
        <v>0</v>
      </c>
      <c r="D740" s="9">
        <v>0</v>
      </c>
      <c r="E740" s="9">
        <v>0</v>
      </c>
    </row>
    <row r="741" spans="1:5" ht="16.5" customHeight="1">
      <c r="A741" t="s">
        <v>1406</v>
      </c>
      <c r="B741" s="9" t="s">
        <v>1407</v>
      </c>
      <c r="C741" s="9">
        <f t="shared" si="21"/>
        <v>0</v>
      </c>
      <c r="D741" s="9">
        <v>0</v>
      </c>
      <c r="E741" s="9">
        <v>0</v>
      </c>
    </row>
    <row r="742" spans="1:5" ht="16.5" customHeight="1">
      <c r="A742" t="s">
        <v>1408</v>
      </c>
      <c r="B742" s="9" t="s">
        <v>1409</v>
      </c>
      <c r="C742" s="9">
        <f>SUM(C743,C759)</f>
        <v>3503</v>
      </c>
      <c r="D742" s="9">
        <f>SUM(D743,D759)</f>
        <v>1191</v>
      </c>
      <c r="E742" s="9">
        <f>SUM(E743,E759)</f>
        <v>2312</v>
      </c>
    </row>
    <row r="743" spans="1:5" ht="16.5" customHeight="1">
      <c r="A743" t="s">
        <v>1410</v>
      </c>
      <c r="B743" s="9" t="s">
        <v>1411</v>
      </c>
      <c r="C743" s="9">
        <f t="shared" si="21"/>
        <v>3503</v>
      </c>
      <c r="D743" s="9">
        <f>SUM(D744:D758)</f>
        <v>1191</v>
      </c>
      <c r="E743" s="9">
        <f>SUM(E744:E758)</f>
        <v>2312</v>
      </c>
    </row>
    <row r="744" spans="1:5" ht="16.5" customHeight="1">
      <c r="A744" t="s">
        <v>1412</v>
      </c>
      <c r="B744" s="9" t="s">
        <v>114</v>
      </c>
      <c r="C744" s="9">
        <f t="shared" si="21"/>
        <v>187</v>
      </c>
      <c r="D744" s="9">
        <v>187</v>
      </c>
      <c r="E744" s="9">
        <v>0</v>
      </c>
    </row>
    <row r="745" spans="1:5" ht="16.5" customHeight="1">
      <c r="A745" t="s">
        <v>1413</v>
      </c>
      <c r="B745" s="9" t="s">
        <v>116</v>
      </c>
      <c r="C745" s="9">
        <f t="shared" si="21"/>
        <v>0</v>
      </c>
      <c r="D745" s="9"/>
      <c r="E745" s="9">
        <v>0</v>
      </c>
    </row>
    <row r="746" spans="1:5" ht="16.5" customHeight="1">
      <c r="A746" t="s">
        <v>1414</v>
      </c>
      <c r="B746" s="9" t="s">
        <v>138</v>
      </c>
      <c r="C746" s="9">
        <f t="shared" si="21"/>
        <v>0</v>
      </c>
      <c r="D746" s="9"/>
      <c r="E746" s="9">
        <v>0</v>
      </c>
    </row>
    <row r="747" spans="1:5" ht="16.5" customHeight="1">
      <c r="A747" t="s">
        <v>1415</v>
      </c>
      <c r="B747" s="9" t="s">
        <v>1416</v>
      </c>
      <c r="C747" s="9">
        <f t="shared" si="21"/>
        <v>69</v>
      </c>
      <c r="D747" s="9"/>
      <c r="E747" s="9">
        <v>69</v>
      </c>
    </row>
    <row r="748" spans="1:5" ht="16.5" customHeight="1">
      <c r="A748" t="s">
        <v>1417</v>
      </c>
      <c r="B748" s="9" t="s">
        <v>1418</v>
      </c>
      <c r="C748" s="9">
        <f t="shared" si="21"/>
        <v>0</v>
      </c>
      <c r="D748" s="9"/>
      <c r="E748" s="9"/>
    </row>
    <row r="749" spans="1:5" ht="16.5" customHeight="1">
      <c r="A749" t="s">
        <v>1419</v>
      </c>
      <c r="B749" s="9" t="s">
        <v>1420</v>
      </c>
      <c r="C749" s="9">
        <f t="shared" si="21"/>
        <v>0</v>
      </c>
      <c r="D749" s="9"/>
      <c r="E749" s="9"/>
    </row>
    <row r="750" spans="1:5" ht="16.5" customHeight="1">
      <c r="A750" t="s">
        <v>1421</v>
      </c>
      <c r="B750" s="9" t="s">
        <v>1422</v>
      </c>
      <c r="C750" s="9">
        <f t="shared" si="21"/>
        <v>0</v>
      </c>
      <c r="D750" s="9"/>
      <c r="E750" s="9">
        <v>0</v>
      </c>
    </row>
    <row r="751" spans="1:5" ht="16.5" customHeight="1">
      <c r="A751" t="s">
        <v>1423</v>
      </c>
      <c r="B751" s="9" t="s">
        <v>1424</v>
      </c>
      <c r="C751" s="9">
        <f t="shared" si="21"/>
        <v>0</v>
      </c>
      <c r="D751" s="9"/>
      <c r="E751" s="9">
        <v>0</v>
      </c>
    </row>
    <row r="752" spans="1:5" ht="16.5" customHeight="1">
      <c r="A752" t="s">
        <v>1425</v>
      </c>
      <c r="B752" s="9" t="s">
        <v>1426</v>
      </c>
      <c r="C752" s="9">
        <f t="shared" si="21"/>
        <v>0</v>
      </c>
      <c r="D752" s="9"/>
      <c r="E752" s="9">
        <v>0</v>
      </c>
    </row>
    <row r="753" spans="1:5" ht="16.5" customHeight="1">
      <c r="A753" t="s">
        <v>1427</v>
      </c>
      <c r="B753" s="9" t="s">
        <v>1428</v>
      </c>
      <c r="C753" s="9">
        <f t="shared" si="21"/>
        <v>0</v>
      </c>
      <c r="D753" s="9"/>
      <c r="E753" s="9">
        <v>0</v>
      </c>
    </row>
    <row r="754" spans="1:5" ht="16.5" customHeight="1">
      <c r="A754" t="s">
        <v>1429</v>
      </c>
      <c r="B754" s="9" t="s">
        <v>1430</v>
      </c>
      <c r="C754" s="9">
        <f t="shared" si="21"/>
        <v>0</v>
      </c>
      <c r="D754" s="9"/>
      <c r="E754" s="9">
        <v>0</v>
      </c>
    </row>
    <row r="755" spans="1:5" ht="16.5" customHeight="1">
      <c r="A755" t="s">
        <v>1431</v>
      </c>
      <c r="B755" s="9" t="s">
        <v>1432</v>
      </c>
      <c r="C755" s="9">
        <f t="shared" si="21"/>
        <v>100</v>
      </c>
      <c r="D755" s="9"/>
      <c r="E755" s="9">
        <v>100</v>
      </c>
    </row>
    <row r="756" spans="1:5" ht="16.5" customHeight="1">
      <c r="A756" t="s">
        <v>1433</v>
      </c>
      <c r="B756" s="9" t="s">
        <v>1434</v>
      </c>
      <c r="C756" s="9">
        <f t="shared" si="21"/>
        <v>0</v>
      </c>
      <c r="D756" s="9"/>
      <c r="E756" s="9">
        <v>0</v>
      </c>
    </row>
    <row r="757" spans="1:5" ht="16.5" customHeight="1">
      <c r="A757" t="s">
        <v>1435</v>
      </c>
      <c r="B757" s="9" t="s">
        <v>1436</v>
      </c>
      <c r="C757" s="9">
        <f t="shared" si="21"/>
        <v>0</v>
      </c>
      <c r="D757" s="9"/>
      <c r="E757" s="9">
        <v>0</v>
      </c>
    </row>
    <row r="758" spans="1:5" ht="16.5" customHeight="1">
      <c r="A758" t="s">
        <v>1437</v>
      </c>
      <c r="B758" s="9" t="s">
        <v>1438</v>
      </c>
      <c r="C758" s="9">
        <f t="shared" si="21"/>
        <v>3147</v>
      </c>
      <c r="D758" s="9">
        <v>1004</v>
      </c>
      <c r="E758" s="9">
        <v>2143</v>
      </c>
    </row>
    <row r="759" spans="1:5" ht="16.5" customHeight="1">
      <c r="A759" t="s">
        <v>1439</v>
      </c>
      <c r="B759" s="9" t="s">
        <v>1440</v>
      </c>
      <c r="C759" s="9">
        <f t="shared" si="21"/>
        <v>0</v>
      </c>
      <c r="D759" s="9">
        <f>SUM(D760:D763)</f>
        <v>0</v>
      </c>
      <c r="E759" s="9">
        <f>SUM(E760:E763)</f>
        <v>0</v>
      </c>
    </row>
    <row r="760" spans="1:5" ht="16.5" customHeight="1">
      <c r="A760" t="s">
        <v>1441</v>
      </c>
      <c r="B760" s="9" t="s">
        <v>1442</v>
      </c>
      <c r="C760" s="9">
        <f t="shared" si="21"/>
        <v>0</v>
      </c>
      <c r="D760" s="9"/>
      <c r="E760" s="9">
        <v>0</v>
      </c>
    </row>
    <row r="761" spans="1:5" ht="16.5" customHeight="1">
      <c r="A761" t="s">
        <v>1443</v>
      </c>
      <c r="B761" s="9" t="s">
        <v>1444</v>
      </c>
      <c r="C761" s="9">
        <f t="shared" si="21"/>
        <v>0</v>
      </c>
      <c r="D761" s="9"/>
      <c r="E761" s="9"/>
    </row>
    <row r="762" spans="1:5" ht="16.5" customHeight="1">
      <c r="A762" t="s">
        <v>1445</v>
      </c>
      <c r="B762" s="9" t="s">
        <v>1446</v>
      </c>
      <c r="C762" s="9">
        <f t="shared" si="21"/>
        <v>0</v>
      </c>
      <c r="D762" s="9"/>
      <c r="E762" s="9"/>
    </row>
    <row r="763" spans="1:5" ht="16.5" customHeight="1">
      <c r="A763" t="s">
        <v>1447</v>
      </c>
      <c r="B763" s="9" t="s">
        <v>1448</v>
      </c>
      <c r="C763" s="9">
        <f t="shared" si="21"/>
        <v>0</v>
      </c>
      <c r="D763" s="9"/>
      <c r="E763" s="9"/>
    </row>
    <row r="764" spans="1:5" ht="16.5" customHeight="1">
      <c r="A764" t="s">
        <v>1449</v>
      </c>
      <c r="B764" s="9" t="s">
        <v>1450</v>
      </c>
      <c r="C764" s="9">
        <f>SUM(C765,C769,C775,C777,C781)</f>
        <v>827</v>
      </c>
      <c r="D764" s="9">
        <f>SUM(D765,D769,D775,D777,D781)</f>
        <v>382</v>
      </c>
      <c r="E764" s="9">
        <f>SUM(E765,E769,E775,E777,E781)</f>
        <v>445</v>
      </c>
    </row>
    <row r="765" spans="1:5" ht="16.5" customHeight="1">
      <c r="A765" t="s">
        <v>1451</v>
      </c>
      <c r="B765" s="9" t="s">
        <v>1452</v>
      </c>
      <c r="C765" s="9">
        <f aca="true" t="shared" si="22" ref="C765:C778">SUM(D765,E765)</f>
        <v>137</v>
      </c>
      <c r="D765" s="9">
        <f>SUM(D766:D768)</f>
        <v>137</v>
      </c>
      <c r="E765" s="9">
        <f>SUM(E766:E768)</f>
        <v>0</v>
      </c>
    </row>
    <row r="766" spans="1:5" ht="16.5" customHeight="1">
      <c r="A766" t="s">
        <v>1453</v>
      </c>
      <c r="B766" s="9" t="s">
        <v>114</v>
      </c>
      <c r="C766" s="9">
        <f t="shared" si="22"/>
        <v>137</v>
      </c>
      <c r="D766" s="9">
        <v>137</v>
      </c>
      <c r="E766" s="9">
        <v>0</v>
      </c>
    </row>
    <row r="767" spans="1:5" ht="16.5" customHeight="1">
      <c r="A767" t="s">
        <v>1454</v>
      </c>
      <c r="B767" s="9" t="s">
        <v>116</v>
      </c>
      <c r="C767" s="9">
        <f t="shared" si="22"/>
        <v>0</v>
      </c>
      <c r="D767" s="9"/>
      <c r="E767" s="9"/>
    </row>
    <row r="768" spans="1:5" ht="16.5" customHeight="1">
      <c r="A768" t="s">
        <v>1455</v>
      </c>
      <c r="B768" s="9" t="s">
        <v>1456</v>
      </c>
      <c r="C768" s="9">
        <f t="shared" si="22"/>
        <v>0</v>
      </c>
      <c r="D768" s="9"/>
      <c r="E768" s="9"/>
    </row>
    <row r="769" spans="1:5" ht="16.5" customHeight="1">
      <c r="A769" t="s">
        <v>1457</v>
      </c>
      <c r="B769" s="9" t="s">
        <v>1458</v>
      </c>
      <c r="C769" s="9">
        <f t="shared" si="22"/>
        <v>548</v>
      </c>
      <c r="D769" s="9">
        <f>SUM(D770:D774)</f>
        <v>234</v>
      </c>
      <c r="E769" s="9">
        <f>SUM(E770:E774)</f>
        <v>314</v>
      </c>
    </row>
    <row r="770" spans="1:5" ht="16.5" customHeight="1">
      <c r="A770" t="s">
        <v>1459</v>
      </c>
      <c r="B770" s="9" t="s">
        <v>114</v>
      </c>
      <c r="C770" s="9">
        <f t="shared" si="22"/>
        <v>234</v>
      </c>
      <c r="D770" s="9">
        <v>234</v>
      </c>
      <c r="E770" s="9">
        <v>0</v>
      </c>
    </row>
    <row r="771" spans="1:5" ht="16.5" customHeight="1">
      <c r="A771" t="s">
        <v>1460</v>
      </c>
      <c r="B771" s="9" t="s">
        <v>1461</v>
      </c>
      <c r="C771" s="9">
        <f t="shared" si="22"/>
        <v>215</v>
      </c>
      <c r="D771" s="9"/>
      <c r="E771" s="9">
        <v>215</v>
      </c>
    </row>
    <row r="772" spans="1:5" ht="16.5" customHeight="1">
      <c r="A772" t="s">
        <v>1462</v>
      </c>
      <c r="B772" s="9" t="s">
        <v>1463</v>
      </c>
      <c r="C772" s="9">
        <f t="shared" si="22"/>
        <v>0</v>
      </c>
      <c r="D772" s="9"/>
      <c r="E772" s="9">
        <v>0</v>
      </c>
    </row>
    <row r="773" spans="1:5" ht="16.5" customHeight="1">
      <c r="A773" t="s">
        <v>1464</v>
      </c>
      <c r="B773" s="9" t="s">
        <v>1465</v>
      </c>
      <c r="C773" s="9">
        <f t="shared" si="22"/>
        <v>9</v>
      </c>
      <c r="D773" s="9"/>
      <c r="E773" s="9">
        <v>9</v>
      </c>
    </row>
    <row r="774" spans="1:5" ht="16.5" customHeight="1">
      <c r="A774" t="s">
        <v>1466</v>
      </c>
      <c r="B774" s="9" t="s">
        <v>1467</v>
      </c>
      <c r="C774" s="9">
        <f t="shared" si="22"/>
        <v>90</v>
      </c>
      <c r="D774" s="9"/>
      <c r="E774" s="9">
        <v>90</v>
      </c>
    </row>
    <row r="775" spans="1:5" ht="16.5" customHeight="1">
      <c r="A775" t="s">
        <v>1468</v>
      </c>
      <c r="B775" s="9" t="s">
        <v>1469</v>
      </c>
      <c r="C775" s="9">
        <f t="shared" si="22"/>
        <v>30</v>
      </c>
      <c r="D775" s="9">
        <f>SUM(D776:D776)</f>
        <v>11</v>
      </c>
      <c r="E775" s="9">
        <f>SUM(E776:E776)</f>
        <v>19</v>
      </c>
    </row>
    <row r="776" spans="1:5" ht="16.5" customHeight="1">
      <c r="A776" t="s">
        <v>1470</v>
      </c>
      <c r="B776" s="9" t="s">
        <v>1471</v>
      </c>
      <c r="C776" s="9">
        <f t="shared" si="22"/>
        <v>30</v>
      </c>
      <c r="D776" s="9">
        <v>11</v>
      </c>
      <c r="E776" s="9">
        <v>19</v>
      </c>
    </row>
    <row r="777" spans="1:5" ht="16.5" customHeight="1">
      <c r="A777" t="s">
        <v>1468</v>
      </c>
      <c r="B777" s="9" t="s">
        <v>1472</v>
      </c>
      <c r="C777" s="9">
        <f t="shared" si="22"/>
        <v>61</v>
      </c>
      <c r="D777" s="9">
        <f>SUM(D778:D780)</f>
        <v>0</v>
      </c>
      <c r="E777" s="9">
        <f>SUM(E778:E780)</f>
        <v>61</v>
      </c>
    </row>
    <row r="778" spans="2:5" ht="16.5" customHeight="1">
      <c r="B778" s="9" t="s">
        <v>1473</v>
      </c>
      <c r="C778" s="9">
        <f t="shared" si="22"/>
        <v>21</v>
      </c>
      <c r="D778" s="9"/>
      <c r="E778" s="9">
        <v>21</v>
      </c>
    </row>
    <row r="779" spans="1:5" ht="16.5" customHeight="1">
      <c r="A779" t="s">
        <v>1474</v>
      </c>
      <c r="B779" s="9" t="s">
        <v>1475</v>
      </c>
      <c r="C779" s="9">
        <f aca="true" t="shared" si="23" ref="C779:C831">SUM(D779,E779)</f>
        <v>40</v>
      </c>
      <c r="D779" s="9"/>
      <c r="E779" s="9">
        <v>40</v>
      </c>
    </row>
    <row r="780" spans="1:5" ht="16.5" customHeight="1">
      <c r="A780" t="s">
        <v>1470</v>
      </c>
      <c r="B780" s="9" t="s">
        <v>1476</v>
      </c>
      <c r="C780" s="9">
        <f t="shared" si="23"/>
        <v>0</v>
      </c>
      <c r="D780" s="9">
        <v>0</v>
      </c>
      <c r="E780" s="9">
        <v>0</v>
      </c>
    </row>
    <row r="781" spans="1:5" ht="16.5" customHeight="1">
      <c r="A781" t="s">
        <v>1477</v>
      </c>
      <c r="B781" s="9" t="s">
        <v>1478</v>
      </c>
      <c r="C781" s="9">
        <f t="shared" si="23"/>
        <v>51</v>
      </c>
      <c r="D781" s="9">
        <f>SUM(D782:D782)</f>
        <v>0</v>
      </c>
      <c r="E781" s="9">
        <f>SUM(E782:E782)</f>
        <v>51</v>
      </c>
    </row>
    <row r="782" spans="1:5" ht="16.5" customHeight="1">
      <c r="A782" t="s">
        <v>1479</v>
      </c>
      <c r="B782" s="9" t="s">
        <v>1480</v>
      </c>
      <c r="C782" s="9">
        <f t="shared" si="23"/>
        <v>51</v>
      </c>
      <c r="D782" s="9"/>
      <c r="E782" s="9">
        <v>51</v>
      </c>
    </row>
    <row r="783" spans="1:5" ht="16.5" customHeight="1">
      <c r="A783" t="s">
        <v>1481</v>
      </c>
      <c r="B783" s="9" t="s">
        <v>1482</v>
      </c>
      <c r="C783" s="9">
        <f t="shared" si="23"/>
        <v>772</v>
      </c>
      <c r="D783" s="9">
        <f>SUM(D784,D794,D799,D801)</f>
        <v>554</v>
      </c>
      <c r="E783" s="9">
        <f>SUM(E784,E794,E799,E801)</f>
        <v>218</v>
      </c>
    </row>
    <row r="784" spans="1:5" ht="16.5" customHeight="1">
      <c r="A784" t="s">
        <v>1483</v>
      </c>
      <c r="B784" s="9" t="s">
        <v>1484</v>
      </c>
      <c r="C784" s="9">
        <f t="shared" si="23"/>
        <v>134</v>
      </c>
      <c r="D784" s="9">
        <f>SUM(D785:D793)</f>
        <v>114</v>
      </c>
      <c r="E784" s="9">
        <f>SUM(E785:E793)</f>
        <v>20</v>
      </c>
    </row>
    <row r="785" spans="1:5" ht="16.5" customHeight="1">
      <c r="A785" t="s">
        <v>1485</v>
      </c>
      <c r="B785" s="9" t="s">
        <v>114</v>
      </c>
      <c r="C785" s="9">
        <f t="shared" si="23"/>
        <v>114</v>
      </c>
      <c r="D785" s="9">
        <v>114</v>
      </c>
      <c r="E785" s="9">
        <v>0</v>
      </c>
    </row>
    <row r="786" spans="1:5" ht="16.5" customHeight="1">
      <c r="A786" t="s">
        <v>1486</v>
      </c>
      <c r="B786" s="9" t="s">
        <v>116</v>
      </c>
      <c r="C786" s="9">
        <f t="shared" si="23"/>
        <v>0</v>
      </c>
      <c r="D786" s="9">
        <v>0</v>
      </c>
      <c r="E786" s="9">
        <v>0</v>
      </c>
    </row>
    <row r="787" spans="1:5" ht="16.5" customHeight="1">
      <c r="A787" t="s">
        <v>1487</v>
      </c>
      <c r="B787" s="9" t="s">
        <v>138</v>
      </c>
      <c r="C787" s="9">
        <f t="shared" si="23"/>
        <v>0</v>
      </c>
      <c r="D787" s="9">
        <v>0</v>
      </c>
      <c r="E787" s="9">
        <v>0</v>
      </c>
    </row>
    <row r="788" spans="1:5" ht="16.5" customHeight="1">
      <c r="A788" t="s">
        <v>1488</v>
      </c>
      <c r="B788" s="9" t="s">
        <v>1489</v>
      </c>
      <c r="C788" s="9">
        <f t="shared" si="23"/>
        <v>0</v>
      </c>
      <c r="D788" s="9">
        <v>0</v>
      </c>
      <c r="E788" s="9">
        <v>0</v>
      </c>
    </row>
    <row r="789" spans="1:5" ht="16.5" customHeight="1">
      <c r="A789" t="s">
        <v>1490</v>
      </c>
      <c r="B789" s="9" t="s">
        <v>1491</v>
      </c>
      <c r="C789" s="9">
        <f t="shared" si="23"/>
        <v>0</v>
      </c>
      <c r="D789" s="9">
        <v>0</v>
      </c>
      <c r="E789" s="9">
        <v>0</v>
      </c>
    </row>
    <row r="790" spans="1:5" ht="16.5" customHeight="1">
      <c r="A790" t="s">
        <v>1492</v>
      </c>
      <c r="B790" s="9" t="s">
        <v>1493</v>
      </c>
      <c r="C790" s="9">
        <f t="shared" si="23"/>
        <v>0</v>
      </c>
      <c r="D790" s="9">
        <v>0</v>
      </c>
      <c r="E790" s="9">
        <v>0</v>
      </c>
    </row>
    <row r="791" spans="1:5" ht="16.5" customHeight="1">
      <c r="A791" t="s">
        <v>1494</v>
      </c>
      <c r="B791" s="9" t="s">
        <v>1495</v>
      </c>
      <c r="C791" s="9">
        <f t="shared" si="23"/>
        <v>0</v>
      </c>
      <c r="D791" s="9">
        <v>0</v>
      </c>
      <c r="E791" s="9">
        <v>0</v>
      </c>
    </row>
    <row r="792" spans="1:5" ht="16.5" customHeight="1">
      <c r="A792" t="s">
        <v>1496</v>
      </c>
      <c r="B792" s="9" t="s">
        <v>130</v>
      </c>
      <c r="C792" s="9">
        <f t="shared" si="23"/>
        <v>0</v>
      </c>
      <c r="D792" s="9">
        <v>0</v>
      </c>
      <c r="E792" s="9">
        <v>0</v>
      </c>
    </row>
    <row r="793" spans="1:5" ht="16.5" customHeight="1">
      <c r="A793" t="s">
        <v>1497</v>
      </c>
      <c r="B793" s="9" t="s">
        <v>1498</v>
      </c>
      <c r="C793" s="9">
        <f t="shared" si="23"/>
        <v>20</v>
      </c>
      <c r="D793" s="9"/>
      <c r="E793" s="9">
        <v>20</v>
      </c>
    </row>
    <row r="794" spans="1:5" ht="16.5" customHeight="1">
      <c r="A794" t="s">
        <v>1499</v>
      </c>
      <c r="B794" s="9" t="s">
        <v>1500</v>
      </c>
      <c r="C794" s="9">
        <f t="shared" si="23"/>
        <v>544</v>
      </c>
      <c r="D794" s="9">
        <f>SUM(D795:D798)</f>
        <v>402</v>
      </c>
      <c r="E794" s="9">
        <f>SUM(E795:E798)</f>
        <v>142</v>
      </c>
    </row>
    <row r="795" spans="1:5" ht="16.5" customHeight="1">
      <c r="A795" t="s">
        <v>1501</v>
      </c>
      <c r="B795" s="9" t="s">
        <v>114</v>
      </c>
      <c r="C795" s="9">
        <f t="shared" si="23"/>
        <v>177</v>
      </c>
      <c r="D795" s="9">
        <v>157</v>
      </c>
      <c r="E795" s="9">
        <v>20</v>
      </c>
    </row>
    <row r="796" spans="1:5" ht="16.5" customHeight="1">
      <c r="A796" t="s">
        <v>1502</v>
      </c>
      <c r="B796" s="9" t="s">
        <v>1503</v>
      </c>
      <c r="C796" s="9">
        <f t="shared" si="23"/>
        <v>0</v>
      </c>
      <c r="D796" s="9"/>
      <c r="E796" s="9"/>
    </row>
    <row r="797" spans="1:5" ht="16.5" customHeight="1">
      <c r="A797" t="s">
        <v>1504</v>
      </c>
      <c r="B797" s="9" t="s">
        <v>1505</v>
      </c>
      <c r="C797" s="9">
        <f t="shared" si="23"/>
        <v>0</v>
      </c>
      <c r="D797" s="9"/>
      <c r="E797" s="9">
        <v>0</v>
      </c>
    </row>
    <row r="798" spans="1:5" ht="16.5" customHeight="1">
      <c r="A798" t="s">
        <v>1506</v>
      </c>
      <c r="B798" s="9" t="s">
        <v>1507</v>
      </c>
      <c r="C798" s="9">
        <f t="shared" si="23"/>
        <v>367</v>
      </c>
      <c r="D798" s="9">
        <v>245</v>
      </c>
      <c r="E798" s="9">
        <v>122</v>
      </c>
    </row>
    <row r="799" spans="1:5" ht="16.5" customHeight="1">
      <c r="A799" t="s">
        <v>1508</v>
      </c>
      <c r="B799" s="9" t="s">
        <v>1509</v>
      </c>
      <c r="C799" s="9">
        <f t="shared" si="23"/>
        <v>94</v>
      </c>
      <c r="D799" s="9">
        <f aca="true" t="shared" si="24" ref="D799:D804">SUM(D800:D800)</f>
        <v>38</v>
      </c>
      <c r="E799" s="9">
        <f aca="true" t="shared" si="25" ref="E799:E804">SUM(E800:E800)</f>
        <v>56</v>
      </c>
    </row>
    <row r="800" spans="1:5" ht="16.5" customHeight="1">
      <c r="A800" t="s">
        <v>1510</v>
      </c>
      <c r="B800" s="9" t="s">
        <v>1511</v>
      </c>
      <c r="C800" s="9">
        <f t="shared" si="23"/>
        <v>94</v>
      </c>
      <c r="D800" s="9">
        <v>38</v>
      </c>
      <c r="E800" s="9">
        <v>56</v>
      </c>
    </row>
    <row r="801" spans="1:5" ht="16.5" customHeight="1">
      <c r="A801" t="s">
        <v>1512</v>
      </c>
      <c r="B801" s="9" t="s">
        <v>1513</v>
      </c>
      <c r="C801" s="9">
        <f t="shared" si="23"/>
        <v>0</v>
      </c>
      <c r="D801" s="9">
        <f t="shared" si="24"/>
        <v>0</v>
      </c>
      <c r="E801" s="9">
        <f t="shared" si="25"/>
        <v>0</v>
      </c>
    </row>
    <row r="802" spans="1:5" ht="16.5" customHeight="1">
      <c r="A802" t="s">
        <v>1514</v>
      </c>
      <c r="B802" s="9" t="s">
        <v>1515</v>
      </c>
      <c r="C802" s="9">
        <f t="shared" si="23"/>
        <v>0</v>
      </c>
      <c r="D802" s="9">
        <v>0</v>
      </c>
      <c r="E802" s="9"/>
    </row>
    <row r="803" spans="1:5" ht="16.5" customHeight="1">
      <c r="A803" t="s">
        <v>1516</v>
      </c>
      <c r="B803" s="9" t="s">
        <v>1517</v>
      </c>
      <c r="C803" s="9">
        <f>SUM(C804,C806)</f>
        <v>3</v>
      </c>
      <c r="D803" s="9">
        <f>SUM(D804,D806)</f>
        <v>0</v>
      </c>
      <c r="E803" s="9">
        <f>SUM(E804,E806)</f>
        <v>3</v>
      </c>
    </row>
    <row r="804" spans="1:5" ht="16.5" customHeight="1">
      <c r="A804" t="s">
        <v>1518</v>
      </c>
      <c r="B804" s="9" t="s">
        <v>1519</v>
      </c>
      <c r="C804" s="9">
        <f t="shared" si="23"/>
        <v>3</v>
      </c>
      <c r="D804" s="9">
        <f t="shared" si="24"/>
        <v>0</v>
      </c>
      <c r="E804" s="9">
        <f t="shared" si="25"/>
        <v>3</v>
      </c>
    </row>
    <row r="805" spans="1:5" ht="16.5" customHeight="1">
      <c r="A805" t="s">
        <v>1520</v>
      </c>
      <c r="B805" s="9" t="s">
        <v>1521</v>
      </c>
      <c r="C805" s="9">
        <f t="shared" si="23"/>
        <v>3</v>
      </c>
      <c r="D805" s="9"/>
      <c r="E805" s="9">
        <v>3</v>
      </c>
    </row>
    <row r="806" spans="1:5" ht="16.5" customHeight="1">
      <c r="A806" t="s">
        <v>1522</v>
      </c>
      <c r="B806" s="9" t="s">
        <v>1523</v>
      </c>
      <c r="C806" s="9">
        <f t="shared" si="23"/>
        <v>0</v>
      </c>
      <c r="D806" s="9">
        <f>D807</f>
        <v>0</v>
      </c>
      <c r="E806" s="9">
        <v>0</v>
      </c>
    </row>
    <row r="807" spans="1:5" ht="16.5" customHeight="1">
      <c r="A807" t="s">
        <v>1524</v>
      </c>
      <c r="B807" s="9" t="s">
        <v>1525</v>
      </c>
      <c r="C807" s="9">
        <f t="shared" si="23"/>
        <v>0</v>
      </c>
      <c r="D807" s="9">
        <v>0</v>
      </c>
      <c r="E807" s="9">
        <v>0</v>
      </c>
    </row>
    <row r="808" spans="1:5" ht="16.5" customHeight="1">
      <c r="A808" t="s">
        <v>1526</v>
      </c>
      <c r="B808" s="9" t="s">
        <v>1527</v>
      </c>
      <c r="C808" s="9">
        <f>SUM(C809,C830,C832,C839)</f>
        <v>621</v>
      </c>
      <c r="D808" s="9">
        <f>SUM(D809,D830,D832,D839)</f>
        <v>583</v>
      </c>
      <c r="E808" s="9">
        <f>SUM(E809,E830,E832,E839)</f>
        <v>38</v>
      </c>
    </row>
    <row r="809" spans="1:5" ht="16.5" customHeight="1">
      <c r="A809" t="s">
        <v>1528</v>
      </c>
      <c r="B809" s="9" t="s">
        <v>1529</v>
      </c>
      <c r="C809" s="9">
        <f>SUM(C810:C829)</f>
        <v>593</v>
      </c>
      <c r="D809" s="9">
        <f>SUM(D810:D829)</f>
        <v>583</v>
      </c>
      <c r="E809" s="9">
        <f>SUM(E810:E829)</f>
        <v>10</v>
      </c>
    </row>
    <row r="810" spans="1:5" ht="16.5" customHeight="1">
      <c r="A810" t="s">
        <v>1530</v>
      </c>
      <c r="B810" s="9" t="s">
        <v>114</v>
      </c>
      <c r="C810" s="9">
        <f t="shared" si="23"/>
        <v>583</v>
      </c>
      <c r="D810" s="9">
        <v>583</v>
      </c>
      <c r="E810" s="9">
        <v>0</v>
      </c>
    </row>
    <row r="811" spans="1:5" ht="16.5" customHeight="1">
      <c r="A811" t="s">
        <v>1531</v>
      </c>
      <c r="B811" s="9" t="s">
        <v>116</v>
      </c>
      <c r="C811" s="9">
        <f t="shared" si="23"/>
        <v>0</v>
      </c>
      <c r="D811" s="9">
        <v>0</v>
      </c>
      <c r="E811" s="9"/>
    </row>
    <row r="812" spans="1:5" ht="16.5" customHeight="1">
      <c r="A812" t="s">
        <v>1532</v>
      </c>
      <c r="B812" s="9" t="s">
        <v>138</v>
      </c>
      <c r="C812" s="9">
        <f t="shared" si="23"/>
        <v>0</v>
      </c>
      <c r="D812" s="9">
        <v>0</v>
      </c>
      <c r="E812" s="9">
        <v>0</v>
      </c>
    </row>
    <row r="813" spans="1:5" ht="16.5" customHeight="1">
      <c r="A813" t="s">
        <v>1533</v>
      </c>
      <c r="B813" s="9" t="s">
        <v>1534</v>
      </c>
      <c r="C813" s="9">
        <f t="shared" si="23"/>
        <v>0</v>
      </c>
      <c r="D813" s="9">
        <v>0</v>
      </c>
      <c r="E813" s="9">
        <v>0</v>
      </c>
    </row>
    <row r="814" spans="1:5" ht="16.5" customHeight="1">
      <c r="A814" t="s">
        <v>1535</v>
      </c>
      <c r="B814" s="9" t="s">
        <v>1536</v>
      </c>
      <c r="C814" s="9">
        <f t="shared" si="23"/>
        <v>0</v>
      </c>
      <c r="D814" s="9"/>
      <c r="E814" s="9"/>
    </row>
    <row r="815" spans="1:5" ht="16.5" customHeight="1">
      <c r="A815" t="s">
        <v>1537</v>
      </c>
      <c r="B815" s="9" t="s">
        <v>1538</v>
      </c>
      <c r="C815" s="9">
        <f t="shared" si="23"/>
        <v>0</v>
      </c>
      <c r="D815" s="9"/>
      <c r="E815" s="9"/>
    </row>
    <row r="816" spans="1:5" ht="16.5" customHeight="1">
      <c r="A816" t="s">
        <v>1539</v>
      </c>
      <c r="B816" s="9" t="s">
        <v>1540</v>
      </c>
      <c r="C816" s="9">
        <f t="shared" si="23"/>
        <v>0</v>
      </c>
      <c r="D816" s="9">
        <v>0</v>
      </c>
      <c r="E816" s="9"/>
    </row>
    <row r="817" spans="1:5" ht="16.5" customHeight="1">
      <c r="A817" t="s">
        <v>1541</v>
      </c>
      <c r="B817" s="9" t="s">
        <v>1542</v>
      </c>
      <c r="C817" s="9">
        <f t="shared" si="23"/>
        <v>0</v>
      </c>
      <c r="D817" s="9">
        <v>0</v>
      </c>
      <c r="E817" s="9"/>
    </row>
    <row r="818" spans="1:5" ht="16.5" customHeight="1">
      <c r="A818" t="s">
        <v>1543</v>
      </c>
      <c r="B818" s="9" t="s">
        <v>1544</v>
      </c>
      <c r="C818" s="9">
        <f t="shared" si="23"/>
        <v>0</v>
      </c>
      <c r="D818" s="9">
        <v>0</v>
      </c>
      <c r="E818" s="9"/>
    </row>
    <row r="819" spans="1:5" ht="16.5" customHeight="1">
      <c r="A819" t="s">
        <v>1545</v>
      </c>
      <c r="B819" s="9" t="s">
        <v>1546</v>
      </c>
      <c r="C819" s="9">
        <f t="shared" si="23"/>
        <v>0</v>
      </c>
      <c r="D819" s="9">
        <v>0</v>
      </c>
      <c r="E819" s="9"/>
    </row>
    <row r="820" spans="1:5" ht="16.5" customHeight="1">
      <c r="A820" t="s">
        <v>1547</v>
      </c>
      <c r="B820" s="9" t="s">
        <v>1548</v>
      </c>
      <c r="C820" s="9">
        <f t="shared" si="23"/>
        <v>10</v>
      </c>
      <c r="D820" s="9">
        <v>0</v>
      </c>
      <c r="E820" s="9">
        <v>10</v>
      </c>
    </row>
    <row r="821" spans="1:5" ht="16.5" customHeight="1">
      <c r="A821" t="s">
        <v>1549</v>
      </c>
      <c r="B821" s="9" t="s">
        <v>1550</v>
      </c>
      <c r="C821" s="9">
        <f t="shared" si="23"/>
        <v>0</v>
      </c>
      <c r="D821" s="9">
        <v>0</v>
      </c>
      <c r="E821" s="9">
        <v>0</v>
      </c>
    </row>
    <row r="822" spans="1:5" ht="16.5" customHeight="1">
      <c r="A822" t="s">
        <v>1551</v>
      </c>
      <c r="B822" s="9" t="s">
        <v>1552</v>
      </c>
      <c r="C822" s="9">
        <f t="shared" si="23"/>
        <v>0</v>
      </c>
      <c r="D822" s="9">
        <v>0</v>
      </c>
      <c r="E822" s="9"/>
    </row>
    <row r="823" spans="1:5" ht="16.5" customHeight="1">
      <c r="A823" t="s">
        <v>1553</v>
      </c>
      <c r="B823" s="9" t="s">
        <v>1554</v>
      </c>
      <c r="C823" s="9">
        <f t="shared" si="23"/>
        <v>0</v>
      </c>
      <c r="D823" s="9">
        <v>0</v>
      </c>
      <c r="E823" s="9"/>
    </row>
    <row r="824" spans="1:5" ht="16.5" customHeight="1">
      <c r="A824" t="s">
        <v>1555</v>
      </c>
      <c r="B824" s="9" t="s">
        <v>1556</v>
      </c>
      <c r="C824" s="9">
        <f t="shared" si="23"/>
        <v>0</v>
      </c>
      <c r="D824" s="9">
        <v>0</v>
      </c>
      <c r="E824" s="9">
        <v>0</v>
      </c>
    </row>
    <row r="825" spans="1:5" ht="16.5" customHeight="1">
      <c r="A825" t="s">
        <v>1557</v>
      </c>
      <c r="B825" s="9" t="s">
        <v>1558</v>
      </c>
      <c r="C825" s="9">
        <f t="shared" si="23"/>
        <v>0</v>
      </c>
      <c r="D825" s="9">
        <v>0</v>
      </c>
      <c r="E825" s="9">
        <v>0</v>
      </c>
    </row>
    <row r="826" spans="1:5" ht="16.5" customHeight="1">
      <c r="A826" t="s">
        <v>1559</v>
      </c>
      <c r="B826" s="9" t="s">
        <v>1560</v>
      </c>
      <c r="C826" s="9">
        <f t="shared" si="23"/>
        <v>0</v>
      </c>
      <c r="D826" s="9">
        <v>0</v>
      </c>
      <c r="E826" s="9">
        <v>0</v>
      </c>
    </row>
    <row r="827" spans="1:5" ht="16.5" customHeight="1">
      <c r="A827" t="s">
        <v>1561</v>
      </c>
      <c r="B827" s="9" t="s">
        <v>1562</v>
      </c>
      <c r="C827" s="9">
        <f t="shared" si="23"/>
        <v>0</v>
      </c>
      <c r="D827" s="9"/>
      <c r="E827" s="9"/>
    </row>
    <row r="828" spans="1:5" ht="16.5" customHeight="1">
      <c r="A828" t="s">
        <v>1563</v>
      </c>
      <c r="B828" s="9" t="s">
        <v>130</v>
      </c>
      <c r="C828" s="9">
        <f t="shared" si="23"/>
        <v>0</v>
      </c>
      <c r="D828" s="9">
        <v>0</v>
      </c>
      <c r="E828" s="9">
        <v>0</v>
      </c>
    </row>
    <row r="829" spans="1:5" ht="16.5" customHeight="1">
      <c r="A829" t="s">
        <v>1564</v>
      </c>
      <c r="B829" s="9" t="s">
        <v>1565</v>
      </c>
      <c r="C829" s="9">
        <f t="shared" si="23"/>
        <v>0</v>
      </c>
      <c r="D829" s="9"/>
      <c r="E829" s="9"/>
    </row>
    <row r="830" spans="1:5" ht="16.5" customHeight="1">
      <c r="A830" t="s">
        <v>1566</v>
      </c>
      <c r="B830" s="9" t="s">
        <v>1567</v>
      </c>
      <c r="C830" s="9">
        <f t="shared" si="23"/>
        <v>0</v>
      </c>
      <c r="D830" s="9">
        <f>SUM(D831:D831)</f>
        <v>0</v>
      </c>
      <c r="E830" s="9">
        <f>SUM(E831:E831)</f>
        <v>0</v>
      </c>
    </row>
    <row r="831" spans="1:5" ht="16.5" customHeight="1">
      <c r="A831" t="s">
        <v>1568</v>
      </c>
      <c r="B831" s="9" t="s">
        <v>1569</v>
      </c>
      <c r="C831" s="9">
        <f t="shared" si="23"/>
        <v>0</v>
      </c>
      <c r="D831" s="9"/>
      <c r="E831" s="9"/>
    </row>
    <row r="832" spans="1:5" ht="16.5" customHeight="1">
      <c r="A832" t="s">
        <v>1570</v>
      </c>
      <c r="B832" s="9" t="s">
        <v>1571</v>
      </c>
      <c r="C832" s="9">
        <f>SUM(C833:C838)</f>
        <v>28</v>
      </c>
      <c r="D832" s="9">
        <f>SUM(D833:D838)</f>
        <v>0</v>
      </c>
      <c r="E832" s="9">
        <f>SUM(E833:E838)</f>
        <v>28</v>
      </c>
    </row>
    <row r="833" spans="1:5" ht="16.5" customHeight="1">
      <c r="A833" t="s">
        <v>1572</v>
      </c>
      <c r="B833" s="9" t="s">
        <v>114</v>
      </c>
      <c r="C833" s="9">
        <f>SUM(D833,E833)</f>
        <v>0</v>
      </c>
      <c r="D833" s="9"/>
      <c r="E833" s="9"/>
    </row>
    <row r="834" spans="2:5" ht="16.5" customHeight="1">
      <c r="B834" s="9" t="s">
        <v>1573</v>
      </c>
      <c r="C834" s="9">
        <f>SUM(D834,E834)</f>
        <v>28</v>
      </c>
      <c r="D834" s="9"/>
      <c r="E834" s="9">
        <v>28</v>
      </c>
    </row>
    <row r="835" spans="1:5" ht="16.5" customHeight="1">
      <c r="A835" t="s">
        <v>1574</v>
      </c>
      <c r="B835" s="9" t="s">
        <v>1575</v>
      </c>
      <c r="C835" s="9">
        <f aca="true" t="shared" si="26" ref="C835:C896">SUM(D835,E835)</f>
        <v>0</v>
      </c>
      <c r="D835" s="9"/>
      <c r="E835" s="9"/>
    </row>
    <row r="836" spans="1:5" ht="16.5" customHeight="1">
      <c r="A836" t="s">
        <v>1576</v>
      </c>
      <c r="B836" s="9" t="s">
        <v>1577</v>
      </c>
      <c r="C836" s="9">
        <f t="shared" si="26"/>
        <v>0</v>
      </c>
      <c r="D836" s="9"/>
      <c r="E836" s="9"/>
    </row>
    <row r="837" spans="1:5" ht="16.5" customHeight="1">
      <c r="A837" t="s">
        <v>1578</v>
      </c>
      <c r="B837" s="9" t="s">
        <v>1579</v>
      </c>
      <c r="C837" s="9">
        <f t="shared" si="26"/>
        <v>0</v>
      </c>
      <c r="D837" s="9"/>
      <c r="E837" s="9">
        <v>0</v>
      </c>
    </row>
    <row r="838" spans="1:5" ht="16.5" customHeight="1">
      <c r="A838" t="s">
        <v>1580</v>
      </c>
      <c r="B838" s="9" t="s">
        <v>1581</v>
      </c>
      <c r="C838" s="9">
        <f t="shared" si="26"/>
        <v>0</v>
      </c>
      <c r="D838" s="9"/>
      <c r="E838" s="9">
        <v>0</v>
      </c>
    </row>
    <row r="839" spans="1:5" ht="16.5" customHeight="1">
      <c r="A839" t="s">
        <v>1582</v>
      </c>
      <c r="B839" s="9" t="s">
        <v>1583</v>
      </c>
      <c r="C839" s="9">
        <f t="shared" si="26"/>
        <v>0</v>
      </c>
      <c r="D839" s="9"/>
      <c r="E839" s="9"/>
    </row>
    <row r="840" spans="1:5" ht="16.5" customHeight="1">
      <c r="A840" t="s">
        <v>1584</v>
      </c>
      <c r="B840" s="9" t="s">
        <v>1585</v>
      </c>
      <c r="C840" s="9">
        <f t="shared" si="26"/>
        <v>4976</v>
      </c>
      <c r="D840" s="9">
        <f>SUM(D841,D850,D854)</f>
        <v>4595</v>
      </c>
      <c r="E840" s="9">
        <f>SUM(E841,E850,E854)</f>
        <v>381</v>
      </c>
    </row>
    <row r="841" spans="1:5" ht="16.5" customHeight="1">
      <c r="A841" t="s">
        <v>1586</v>
      </c>
      <c r="B841" s="9" t="s">
        <v>1587</v>
      </c>
      <c r="C841" s="9">
        <f t="shared" si="26"/>
        <v>281</v>
      </c>
      <c r="D841" s="9">
        <f>SUM(D842:D849)</f>
        <v>0</v>
      </c>
      <c r="E841" s="9">
        <f>SUM(E842:E849)</f>
        <v>281</v>
      </c>
    </row>
    <row r="842" spans="1:5" ht="16.5" customHeight="1">
      <c r="A842" t="s">
        <v>1588</v>
      </c>
      <c r="B842" s="9" t="s">
        <v>1589</v>
      </c>
      <c r="C842" s="9"/>
      <c r="D842" s="9"/>
      <c r="E842" s="9"/>
    </row>
    <row r="843" spans="1:5" ht="16.5" customHeight="1">
      <c r="A843" t="s">
        <v>1590</v>
      </c>
      <c r="B843" s="9" t="s">
        <v>1591</v>
      </c>
      <c r="C843" s="9"/>
      <c r="D843" s="9"/>
      <c r="E843" s="9"/>
    </row>
    <row r="844" spans="1:5" ht="16.5" customHeight="1">
      <c r="A844" t="s">
        <v>1592</v>
      </c>
      <c r="B844" s="9" t="s">
        <v>1593</v>
      </c>
      <c r="C844" s="9"/>
      <c r="D844" s="9"/>
      <c r="E844" s="9">
        <v>50</v>
      </c>
    </row>
    <row r="845" spans="1:5" ht="16.5" customHeight="1">
      <c r="A845" t="s">
        <v>1594</v>
      </c>
      <c r="B845" s="9" t="s">
        <v>1595</v>
      </c>
      <c r="C845" s="9"/>
      <c r="D845" s="9"/>
      <c r="E845" s="9"/>
    </row>
    <row r="846" spans="1:5" ht="16.5" customHeight="1">
      <c r="A846" t="s">
        <v>1596</v>
      </c>
      <c r="B846" s="9" t="s">
        <v>1597</v>
      </c>
      <c r="C846" s="9">
        <f t="shared" si="26"/>
        <v>0</v>
      </c>
      <c r="D846" s="9"/>
      <c r="E846" s="9"/>
    </row>
    <row r="847" spans="1:5" ht="16.5" customHeight="1">
      <c r="A847" t="s">
        <v>1598</v>
      </c>
      <c r="B847" s="9" t="s">
        <v>1599</v>
      </c>
      <c r="C847" s="9">
        <f t="shared" si="26"/>
        <v>0</v>
      </c>
      <c r="D847" s="9"/>
      <c r="E847" s="9"/>
    </row>
    <row r="848" spans="1:5" ht="16.5" customHeight="1">
      <c r="A848" t="s">
        <v>1600</v>
      </c>
      <c r="B848" s="9" t="s">
        <v>1601</v>
      </c>
      <c r="C848" s="9"/>
      <c r="D848" s="9"/>
      <c r="E848" s="9"/>
    </row>
    <row r="849" spans="1:5" ht="16.5" customHeight="1">
      <c r="A849" t="s">
        <v>1602</v>
      </c>
      <c r="B849" s="9" t="s">
        <v>1603</v>
      </c>
      <c r="C849" s="9">
        <f t="shared" si="26"/>
        <v>231</v>
      </c>
      <c r="D849" s="9"/>
      <c r="E849" s="9">
        <v>231</v>
      </c>
    </row>
    <row r="850" spans="1:5" ht="16.5" customHeight="1">
      <c r="A850" t="s">
        <v>1604</v>
      </c>
      <c r="B850" s="9" t="s">
        <v>1605</v>
      </c>
      <c r="C850" s="9">
        <f t="shared" si="26"/>
        <v>4322</v>
      </c>
      <c r="D850" s="9">
        <f>SUM(D851:D853)</f>
        <v>4322</v>
      </c>
      <c r="E850" s="9">
        <f>SUM(E851:E853)</f>
        <v>0</v>
      </c>
    </row>
    <row r="851" spans="1:5" ht="16.5" customHeight="1">
      <c r="A851" t="s">
        <v>1606</v>
      </c>
      <c r="B851" s="9" t="s">
        <v>1607</v>
      </c>
      <c r="C851" s="9">
        <f t="shared" si="26"/>
        <v>4322</v>
      </c>
      <c r="D851" s="9">
        <v>4322</v>
      </c>
      <c r="E851" s="9"/>
    </row>
    <row r="852" spans="1:5" ht="16.5" customHeight="1">
      <c r="A852" t="s">
        <v>1608</v>
      </c>
      <c r="B852" s="9" t="s">
        <v>1609</v>
      </c>
      <c r="C852" s="9"/>
      <c r="D852" s="9"/>
      <c r="E852" s="9"/>
    </row>
    <row r="853" spans="1:5" ht="16.5" customHeight="1">
      <c r="A853" t="s">
        <v>1610</v>
      </c>
      <c r="B853" s="9" t="s">
        <v>1611</v>
      </c>
      <c r="C853" s="9"/>
      <c r="D853" s="9"/>
      <c r="E853" s="9"/>
    </row>
    <row r="854" spans="1:5" ht="16.5" customHeight="1">
      <c r="A854" t="s">
        <v>1612</v>
      </c>
      <c r="B854" s="9" t="s">
        <v>1613</v>
      </c>
      <c r="C854" s="9">
        <f t="shared" si="26"/>
        <v>373</v>
      </c>
      <c r="D854" s="9">
        <f>SUM(D855:D856)</f>
        <v>273</v>
      </c>
      <c r="E854" s="9">
        <f>SUM(E855:E856)</f>
        <v>100</v>
      </c>
    </row>
    <row r="855" spans="1:5" ht="16.5" customHeight="1">
      <c r="A855" t="s">
        <v>1614</v>
      </c>
      <c r="B855" s="9" t="s">
        <v>1615</v>
      </c>
      <c r="C855" s="9"/>
      <c r="D855" s="9"/>
      <c r="E855" s="9"/>
    </row>
    <row r="856" spans="1:5" ht="16.5" customHeight="1">
      <c r="A856" t="s">
        <v>1616</v>
      </c>
      <c r="B856" s="9" t="s">
        <v>1617</v>
      </c>
      <c r="C856" s="9">
        <f t="shared" si="26"/>
        <v>373</v>
      </c>
      <c r="D856" s="9">
        <v>273</v>
      </c>
      <c r="E856" s="9">
        <v>100</v>
      </c>
    </row>
    <row r="857" spans="1:5" ht="16.5" customHeight="1">
      <c r="A857" t="s">
        <v>1618</v>
      </c>
      <c r="B857" s="9" t="s">
        <v>1619</v>
      </c>
      <c r="C857" s="9">
        <f>SUM(C858,C872,C875,C881)</f>
        <v>256</v>
      </c>
      <c r="D857" s="9">
        <f>SUM(D858,D872,D875,D881)</f>
        <v>164</v>
      </c>
      <c r="E857" s="9">
        <f>SUM(E858,E872,E875,E881)</f>
        <v>92</v>
      </c>
    </row>
    <row r="858" spans="1:5" ht="16.5" customHeight="1">
      <c r="A858" t="s">
        <v>1620</v>
      </c>
      <c r="B858" s="9" t="s">
        <v>1621</v>
      </c>
      <c r="C858" s="9">
        <f t="shared" si="26"/>
        <v>130</v>
      </c>
      <c r="D858" s="9">
        <f>SUM(D859:D871)</f>
        <v>110</v>
      </c>
      <c r="E858" s="9">
        <f>SUM(E859:E871)</f>
        <v>20</v>
      </c>
    </row>
    <row r="859" spans="1:5" ht="16.5" customHeight="1">
      <c r="A859" t="s">
        <v>1622</v>
      </c>
      <c r="B859" s="9" t="s">
        <v>114</v>
      </c>
      <c r="C859" s="9">
        <f t="shared" si="26"/>
        <v>110</v>
      </c>
      <c r="D859" s="9">
        <v>110</v>
      </c>
      <c r="E859" s="9"/>
    </row>
    <row r="860" spans="1:5" ht="16.5" customHeight="1">
      <c r="A860" t="s">
        <v>1623</v>
      </c>
      <c r="B860" s="9" t="s">
        <v>116</v>
      </c>
      <c r="C860" s="9"/>
      <c r="D860" s="9"/>
      <c r="E860" s="9"/>
    </row>
    <row r="861" spans="1:5" ht="16.5" customHeight="1">
      <c r="A861" t="s">
        <v>1624</v>
      </c>
      <c r="B861" s="9" t="s">
        <v>138</v>
      </c>
      <c r="C861" s="9"/>
      <c r="D861" s="9"/>
      <c r="E861" s="9"/>
    </row>
    <row r="862" spans="1:5" ht="16.5" customHeight="1">
      <c r="A862" t="s">
        <v>1625</v>
      </c>
      <c r="B862" s="9" t="s">
        <v>1626</v>
      </c>
      <c r="C862" s="9"/>
      <c r="D862" s="9"/>
      <c r="E862" s="9"/>
    </row>
    <row r="863" spans="1:5" ht="16.5" customHeight="1">
      <c r="A863" t="s">
        <v>1627</v>
      </c>
      <c r="B863" s="9" t="s">
        <v>1628</v>
      </c>
      <c r="C863" s="9"/>
      <c r="D863" s="9"/>
      <c r="E863" s="9"/>
    </row>
    <row r="864" spans="1:5" ht="16.5" customHeight="1">
      <c r="A864" t="s">
        <v>1629</v>
      </c>
      <c r="B864" s="9" t="s">
        <v>1630</v>
      </c>
      <c r="C864" s="9">
        <f t="shared" si="26"/>
        <v>20</v>
      </c>
      <c r="D864" s="9"/>
      <c r="E864" s="9">
        <v>20</v>
      </c>
    </row>
    <row r="865" spans="1:5" ht="16.5" customHeight="1">
      <c r="A865" t="s">
        <v>1631</v>
      </c>
      <c r="B865" s="9" t="s">
        <v>1632</v>
      </c>
      <c r="C865" s="9"/>
      <c r="D865" s="9"/>
      <c r="E865" s="9"/>
    </row>
    <row r="866" spans="1:5" ht="16.5" customHeight="1">
      <c r="A866" t="s">
        <v>1633</v>
      </c>
      <c r="B866" s="9" t="s">
        <v>1634</v>
      </c>
      <c r="C866" s="9"/>
      <c r="D866" s="9"/>
      <c r="E866" s="9"/>
    </row>
    <row r="867" spans="1:5" ht="16.5" customHeight="1">
      <c r="A867" t="s">
        <v>1635</v>
      </c>
      <c r="B867" s="9" t="s">
        <v>1636</v>
      </c>
      <c r="C867" s="9"/>
      <c r="D867" s="9"/>
      <c r="E867" s="9"/>
    </row>
    <row r="868" spans="1:5" ht="16.5" customHeight="1">
      <c r="A868" t="s">
        <v>1637</v>
      </c>
      <c r="B868" s="9" t="s">
        <v>1638</v>
      </c>
      <c r="C868" s="9"/>
      <c r="D868" s="9"/>
      <c r="E868" s="9"/>
    </row>
    <row r="869" spans="1:5" ht="16.5" customHeight="1">
      <c r="A869" t="s">
        <v>1639</v>
      </c>
      <c r="B869" s="9" t="s">
        <v>1640</v>
      </c>
      <c r="C869" s="9"/>
      <c r="D869" s="9"/>
      <c r="E869" s="9"/>
    </row>
    <row r="870" spans="1:5" ht="16.5" customHeight="1">
      <c r="A870" t="s">
        <v>1641</v>
      </c>
      <c r="B870" s="9" t="s">
        <v>1642</v>
      </c>
      <c r="C870" s="9">
        <f t="shared" si="26"/>
        <v>0</v>
      </c>
      <c r="D870" s="9">
        <v>0</v>
      </c>
      <c r="E870" s="9"/>
    </row>
    <row r="871" spans="1:5" ht="16.5" customHeight="1">
      <c r="A871" t="s">
        <v>1643</v>
      </c>
      <c r="B871" s="9" t="s">
        <v>1644</v>
      </c>
      <c r="C871" s="9">
        <f t="shared" si="26"/>
        <v>0</v>
      </c>
      <c r="D871" s="9"/>
      <c r="E871" s="9"/>
    </row>
    <row r="872" spans="1:5" ht="16.5" customHeight="1">
      <c r="A872" t="s">
        <v>1645</v>
      </c>
      <c r="B872" s="9" t="s">
        <v>1646</v>
      </c>
      <c r="C872" s="9">
        <f t="shared" si="26"/>
        <v>65</v>
      </c>
      <c r="D872" s="9">
        <f>SUM(D873:D874)</f>
        <v>54</v>
      </c>
      <c r="E872" s="9">
        <f>SUM(E873:E874)</f>
        <v>11</v>
      </c>
    </row>
    <row r="873" spans="1:5" ht="16.5" customHeight="1">
      <c r="A873" t="s">
        <v>1647</v>
      </c>
      <c r="B873" s="9" t="s">
        <v>130</v>
      </c>
      <c r="C873" s="9">
        <f t="shared" si="26"/>
        <v>65</v>
      </c>
      <c r="D873" s="9">
        <v>54</v>
      </c>
      <c r="E873" s="9">
        <v>11</v>
      </c>
    </row>
    <row r="874" spans="1:5" ht="16.5" customHeight="1">
      <c r="A874" t="s">
        <v>1648</v>
      </c>
      <c r="B874" s="9" t="s">
        <v>1649</v>
      </c>
      <c r="C874" s="9">
        <f t="shared" si="26"/>
        <v>0</v>
      </c>
      <c r="D874" s="9"/>
      <c r="E874" s="9"/>
    </row>
    <row r="875" spans="1:5" ht="16.5" customHeight="1">
      <c r="A875" t="s">
        <v>1650</v>
      </c>
      <c r="B875" s="9" t="s">
        <v>1651</v>
      </c>
      <c r="C875" s="9">
        <f t="shared" si="26"/>
        <v>61</v>
      </c>
      <c r="D875" s="9">
        <f>SUM(D876:D880)</f>
        <v>0</v>
      </c>
      <c r="E875" s="9">
        <f>SUM(E876:E880)</f>
        <v>61</v>
      </c>
    </row>
    <row r="876" spans="1:5" ht="16.5" customHeight="1">
      <c r="A876" t="s">
        <v>1652</v>
      </c>
      <c r="B876" s="9" t="s">
        <v>1653</v>
      </c>
      <c r="C876" s="9">
        <f t="shared" si="26"/>
        <v>61</v>
      </c>
      <c r="D876" s="9"/>
      <c r="E876" s="9">
        <v>61</v>
      </c>
    </row>
    <row r="877" spans="1:5" ht="16.5" customHeight="1">
      <c r="A877" t="s">
        <v>1654</v>
      </c>
      <c r="B877" s="9" t="s">
        <v>1655</v>
      </c>
      <c r="C877" s="9"/>
      <c r="D877" s="9"/>
      <c r="E877" s="9"/>
    </row>
    <row r="878" spans="1:5" ht="16.5" customHeight="1">
      <c r="A878" t="s">
        <v>1656</v>
      </c>
      <c r="B878" s="9" t="s">
        <v>1657</v>
      </c>
      <c r="C878" s="9">
        <f t="shared" si="26"/>
        <v>0</v>
      </c>
      <c r="D878" s="9"/>
      <c r="E878" s="9"/>
    </row>
    <row r="879" spans="1:5" ht="16.5" customHeight="1">
      <c r="A879" t="s">
        <v>1658</v>
      </c>
      <c r="B879" s="9" t="s">
        <v>1659</v>
      </c>
      <c r="C879" s="9"/>
      <c r="D879" s="9"/>
      <c r="E879" s="9"/>
    </row>
    <row r="880" spans="1:5" ht="16.5" customHeight="1">
      <c r="A880" t="s">
        <v>1660</v>
      </c>
      <c r="B880" s="9" t="s">
        <v>1661</v>
      </c>
      <c r="C880" s="9"/>
      <c r="D880" s="9"/>
      <c r="E880" s="9"/>
    </row>
    <row r="881" spans="1:5" ht="16.5" customHeight="1">
      <c r="A881" t="s">
        <v>1662</v>
      </c>
      <c r="B881" s="9" t="s">
        <v>1663</v>
      </c>
      <c r="C881" s="9">
        <f>SUM(C882:C883)</f>
        <v>0</v>
      </c>
      <c r="D881" s="9">
        <f>SUM(D882:D883)</f>
        <v>0</v>
      </c>
      <c r="E881" s="9">
        <f>SUM(E882:E883)</f>
        <v>0</v>
      </c>
    </row>
    <row r="882" spans="1:5" ht="16.5" customHeight="1">
      <c r="A882" t="s">
        <v>1664</v>
      </c>
      <c r="B882" s="9" t="s">
        <v>1665</v>
      </c>
      <c r="C882" s="9">
        <f t="shared" si="26"/>
        <v>0</v>
      </c>
      <c r="D882" s="9"/>
      <c r="E882" s="9"/>
    </row>
    <row r="883" spans="1:5" ht="16.5" customHeight="1">
      <c r="A883" t="s">
        <v>1666</v>
      </c>
      <c r="B883" s="9" t="s">
        <v>1667</v>
      </c>
      <c r="C883" s="9"/>
      <c r="D883" s="9"/>
      <c r="E883" s="9"/>
    </row>
    <row r="884" spans="1:5" ht="16.5" customHeight="1">
      <c r="A884" t="s">
        <v>1668</v>
      </c>
      <c r="B884" s="9" t="s">
        <v>1669</v>
      </c>
      <c r="C884" s="9">
        <f t="shared" si="26"/>
        <v>2500</v>
      </c>
      <c r="D884" s="9">
        <f>SUM(D885)</f>
        <v>0</v>
      </c>
      <c r="E884" s="9">
        <f>SUM(E885)</f>
        <v>2500</v>
      </c>
    </row>
    <row r="885" spans="1:5" ht="16.5" customHeight="1">
      <c r="A885" t="s">
        <v>1670</v>
      </c>
      <c r="B885" s="9" t="s">
        <v>1671</v>
      </c>
      <c r="C885" s="9">
        <f t="shared" si="26"/>
        <v>2500</v>
      </c>
      <c r="D885" s="9">
        <f>SUM(D886)</f>
        <v>0</v>
      </c>
      <c r="E885" s="9">
        <f>SUM(E886)</f>
        <v>2500</v>
      </c>
    </row>
    <row r="886" spans="1:5" ht="16.5" customHeight="1">
      <c r="A886" t="s">
        <v>1672</v>
      </c>
      <c r="B886" s="9" t="s">
        <v>1673</v>
      </c>
      <c r="C886" s="9">
        <f t="shared" si="26"/>
        <v>2500</v>
      </c>
      <c r="D886" s="9"/>
      <c r="E886" s="9">
        <v>2500</v>
      </c>
    </row>
    <row r="887" spans="1:5" ht="16.5" customHeight="1">
      <c r="A887" t="s">
        <v>1674</v>
      </c>
      <c r="B887" s="9" t="s">
        <v>1675</v>
      </c>
      <c r="C887" s="9">
        <f t="shared" si="26"/>
        <v>7404</v>
      </c>
      <c r="D887" s="9">
        <f>SUM(D888,D890)</f>
        <v>0</v>
      </c>
      <c r="E887" s="9">
        <f>SUM(E888,E890)</f>
        <v>7404</v>
      </c>
    </row>
    <row r="888" spans="1:5" ht="16.5" customHeight="1">
      <c r="A888" t="s">
        <v>1676</v>
      </c>
      <c r="B888" s="9" t="s">
        <v>1677</v>
      </c>
      <c r="C888" s="9">
        <f t="shared" si="26"/>
        <v>0</v>
      </c>
      <c r="D888" s="9">
        <f>SUM(D889)</f>
        <v>0</v>
      </c>
      <c r="E888" s="9">
        <f>SUM(E889)</f>
        <v>0</v>
      </c>
    </row>
    <row r="889" spans="1:5" ht="16.5" customHeight="1">
      <c r="A889" t="s">
        <v>1678</v>
      </c>
      <c r="B889" s="9" t="s">
        <v>1679</v>
      </c>
      <c r="C889" s="9">
        <f t="shared" si="26"/>
        <v>0</v>
      </c>
      <c r="D889" s="9"/>
      <c r="E889" s="9"/>
    </row>
    <row r="890" spans="1:5" ht="16.5" customHeight="1">
      <c r="A890" t="s">
        <v>1680</v>
      </c>
      <c r="B890" s="9" t="s">
        <v>1681</v>
      </c>
      <c r="C890" s="9">
        <f t="shared" si="26"/>
        <v>7404</v>
      </c>
      <c r="D890" s="9">
        <f>SUM(D891)</f>
        <v>0</v>
      </c>
      <c r="E890" s="9">
        <f>SUM(E891)</f>
        <v>7404</v>
      </c>
    </row>
    <row r="891" spans="1:5" ht="16.5" customHeight="1">
      <c r="A891" t="s">
        <v>1682</v>
      </c>
      <c r="B891" s="9" t="s">
        <v>1683</v>
      </c>
      <c r="C891" s="9">
        <f t="shared" si="26"/>
        <v>7404</v>
      </c>
      <c r="D891" s="9"/>
      <c r="E891" s="9">
        <v>7404</v>
      </c>
    </row>
    <row r="892" spans="1:5" ht="16.5" customHeight="1">
      <c r="A892" t="s">
        <v>1684</v>
      </c>
      <c r="B892" s="9" t="s">
        <v>57</v>
      </c>
      <c r="C892" s="9">
        <f>SUM(C893)</f>
        <v>2500</v>
      </c>
      <c r="D892" s="9"/>
      <c r="E892" s="9">
        <f>SUM(E893)</f>
        <v>2500</v>
      </c>
    </row>
    <row r="893" spans="1:5" ht="16.5" customHeight="1">
      <c r="A893" t="s">
        <v>1685</v>
      </c>
      <c r="B893" s="9" t="s">
        <v>1686</v>
      </c>
      <c r="C893" s="9">
        <f>C894</f>
        <v>2500</v>
      </c>
      <c r="D893" s="9"/>
      <c r="E893" s="9">
        <f>E894</f>
        <v>2500</v>
      </c>
    </row>
    <row r="894" spans="1:5" ht="16.5" customHeight="1">
      <c r="A894" t="s">
        <v>1687</v>
      </c>
      <c r="B894" s="9" t="s">
        <v>1688</v>
      </c>
      <c r="C894" s="9">
        <f>SUM(C895:C896)</f>
        <v>2500</v>
      </c>
      <c r="D894" s="9"/>
      <c r="E894" s="9">
        <f>SUM(E895:E896)</f>
        <v>2500</v>
      </c>
    </row>
    <row r="895" spans="1:5" ht="16.5" customHeight="1">
      <c r="A895" t="s">
        <v>1689</v>
      </c>
      <c r="B895" s="9" t="s">
        <v>1690</v>
      </c>
      <c r="C895" s="9">
        <f t="shared" si="26"/>
        <v>2500</v>
      </c>
      <c r="D895" s="9"/>
      <c r="E895" s="9">
        <v>2500</v>
      </c>
    </row>
    <row r="896" spans="1:5" ht="16.5" customHeight="1">
      <c r="A896" t="s">
        <v>1691</v>
      </c>
      <c r="B896" s="9" t="s">
        <v>1692</v>
      </c>
      <c r="C896" s="9">
        <f t="shared" si="26"/>
        <v>0</v>
      </c>
      <c r="D896" s="9"/>
      <c r="E896" s="9"/>
    </row>
  </sheetData>
  <sheetProtection/>
  <mergeCells count="2">
    <mergeCell ref="B1:E1"/>
    <mergeCell ref="D3:E3"/>
  </mergeCells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B42"/>
  <sheetViews>
    <sheetView showZeros="0" workbookViewId="0" topLeftCell="A1">
      <selection activeCell="A5" sqref="A5"/>
    </sheetView>
  </sheetViews>
  <sheetFormatPr defaultColWidth="9.00390625" defaultRowHeight="21" customHeight="1"/>
  <cols>
    <col min="1" max="1" width="52.875" style="0" customWidth="1"/>
    <col min="2" max="2" width="26.375" style="0" customWidth="1"/>
  </cols>
  <sheetData>
    <row r="1" ht="19.5" customHeight="1"/>
    <row r="2" spans="1:2" ht="28.5" customHeight="1">
      <c r="A2" s="1" t="s">
        <v>1693</v>
      </c>
      <c r="B2" s="2"/>
    </row>
    <row r="3" ht="16.5" customHeight="1">
      <c r="B3" s="3" t="s">
        <v>1</v>
      </c>
    </row>
    <row r="4" spans="1:2" ht="21" customHeight="1">
      <c r="A4" s="7" t="s">
        <v>1694</v>
      </c>
      <c r="B4" s="7" t="s">
        <v>62</v>
      </c>
    </row>
    <row r="5" spans="1:2" ht="21" customHeight="1">
      <c r="A5" s="7" t="s">
        <v>1695</v>
      </c>
      <c r="B5" s="5">
        <f>SUM(B6,B15,B37)</f>
        <v>82989</v>
      </c>
    </row>
    <row r="6" spans="1:2" ht="21" customHeight="1">
      <c r="A6" s="5" t="s">
        <v>1696</v>
      </c>
      <c r="B6" s="5">
        <f>SUM(B7:B14)</f>
        <v>71782</v>
      </c>
    </row>
    <row r="7" spans="1:2" ht="21" customHeight="1">
      <c r="A7" s="5" t="s">
        <v>1697</v>
      </c>
      <c r="B7" s="5">
        <v>38682</v>
      </c>
    </row>
    <row r="8" spans="1:2" ht="21" customHeight="1">
      <c r="A8" s="5" t="s">
        <v>1698</v>
      </c>
      <c r="B8" s="5">
        <v>2520</v>
      </c>
    </row>
    <row r="9" spans="1:2" ht="21" customHeight="1">
      <c r="A9" s="5" t="s">
        <v>1699</v>
      </c>
      <c r="B9" s="5">
        <v>816</v>
      </c>
    </row>
    <row r="10" spans="1:2" ht="21" customHeight="1">
      <c r="A10" s="5" t="s">
        <v>1700</v>
      </c>
      <c r="B10" s="5">
        <v>4191</v>
      </c>
    </row>
    <row r="11" spans="1:2" ht="21" customHeight="1">
      <c r="A11" s="5" t="s">
        <v>1701</v>
      </c>
      <c r="B11" s="5">
        <v>11962</v>
      </c>
    </row>
    <row r="12" spans="1:2" ht="21" customHeight="1">
      <c r="A12" s="5" t="s">
        <v>1702</v>
      </c>
      <c r="B12" s="5">
        <v>10681</v>
      </c>
    </row>
    <row r="13" spans="1:2" ht="21" customHeight="1">
      <c r="A13" s="5" t="s">
        <v>1703</v>
      </c>
      <c r="B13" s="5">
        <v>38</v>
      </c>
    </row>
    <row r="14" spans="1:2" ht="21" customHeight="1">
      <c r="A14" s="5" t="s">
        <v>1704</v>
      </c>
      <c r="B14" s="5">
        <v>2892</v>
      </c>
    </row>
    <row r="15" spans="1:2" ht="21" customHeight="1">
      <c r="A15" s="5" t="s">
        <v>1705</v>
      </c>
      <c r="B15" s="5">
        <f>SUM(B16:B36)</f>
        <v>5710</v>
      </c>
    </row>
    <row r="16" spans="1:2" ht="21" customHeight="1">
      <c r="A16" s="5" t="s">
        <v>1706</v>
      </c>
      <c r="B16" s="5">
        <v>1723</v>
      </c>
    </row>
    <row r="17" spans="1:2" ht="21" customHeight="1">
      <c r="A17" s="5" t="s">
        <v>1707</v>
      </c>
      <c r="B17" s="5">
        <v>530</v>
      </c>
    </row>
    <row r="18" spans="1:2" ht="21" customHeight="1">
      <c r="A18" s="5" t="s">
        <v>1708</v>
      </c>
      <c r="B18" s="5">
        <v>177</v>
      </c>
    </row>
    <row r="19" spans="1:2" ht="21" customHeight="1">
      <c r="A19" s="5" t="s">
        <v>1709</v>
      </c>
      <c r="B19" s="5">
        <v>25</v>
      </c>
    </row>
    <row r="20" spans="1:2" ht="21" customHeight="1">
      <c r="A20" s="5" t="s">
        <v>1710</v>
      </c>
      <c r="B20" s="5">
        <v>302</v>
      </c>
    </row>
    <row r="21" spans="1:2" ht="21" customHeight="1">
      <c r="A21" s="5" t="s">
        <v>1711</v>
      </c>
      <c r="B21" s="5">
        <v>439</v>
      </c>
    </row>
    <row r="22" spans="1:2" ht="21" customHeight="1">
      <c r="A22" s="5" t="s">
        <v>1712</v>
      </c>
      <c r="B22" s="5">
        <v>226</v>
      </c>
    </row>
    <row r="23" spans="1:2" ht="21" customHeight="1">
      <c r="A23" s="5" t="s">
        <v>1713</v>
      </c>
      <c r="B23" s="5">
        <v>30</v>
      </c>
    </row>
    <row r="24" spans="1:2" ht="21" customHeight="1">
      <c r="A24" s="5" t="s">
        <v>1714</v>
      </c>
      <c r="B24" s="5">
        <v>110</v>
      </c>
    </row>
    <row r="25" spans="1:2" ht="21" customHeight="1">
      <c r="A25" s="5" t="s">
        <v>1715</v>
      </c>
      <c r="B25" s="5">
        <v>138</v>
      </c>
    </row>
    <row r="26" spans="1:2" ht="21" customHeight="1">
      <c r="A26" s="5" t="s">
        <v>1716</v>
      </c>
      <c r="B26" s="5">
        <v>222</v>
      </c>
    </row>
    <row r="27" spans="1:2" ht="21" customHeight="1">
      <c r="A27" s="5" t="s">
        <v>1717</v>
      </c>
      <c r="B27" s="5">
        <v>78</v>
      </c>
    </row>
    <row r="28" spans="1:2" ht="21" customHeight="1">
      <c r="A28" s="5" t="s">
        <v>1718</v>
      </c>
      <c r="B28" s="5">
        <v>127</v>
      </c>
    </row>
    <row r="29" spans="1:2" ht="21" customHeight="1">
      <c r="A29" s="5" t="s">
        <v>1719</v>
      </c>
      <c r="B29" s="5">
        <v>4</v>
      </c>
    </row>
    <row r="30" spans="1:2" ht="21" customHeight="1">
      <c r="A30" s="5" t="s">
        <v>1720</v>
      </c>
      <c r="B30" s="5">
        <v>218</v>
      </c>
    </row>
    <row r="31" spans="1:2" ht="21" customHeight="1">
      <c r="A31" s="5" t="s">
        <v>1721</v>
      </c>
      <c r="B31" s="5">
        <v>9</v>
      </c>
    </row>
    <row r="32" spans="1:2" ht="21" customHeight="1">
      <c r="A32" s="5" t="s">
        <v>1722</v>
      </c>
      <c r="B32" s="5">
        <v>177</v>
      </c>
    </row>
    <row r="33" spans="1:2" ht="21" customHeight="1">
      <c r="A33" s="5" t="s">
        <v>1723</v>
      </c>
      <c r="B33" s="5">
        <v>63</v>
      </c>
    </row>
    <row r="34" spans="1:2" ht="21" customHeight="1">
      <c r="A34" s="5" t="s">
        <v>1724</v>
      </c>
      <c r="B34" s="5">
        <v>563</v>
      </c>
    </row>
    <row r="35" spans="1:2" ht="21" customHeight="1">
      <c r="A35" s="5" t="s">
        <v>1725</v>
      </c>
      <c r="B35" s="5"/>
    </row>
    <row r="36" spans="1:2" ht="21" customHeight="1">
      <c r="A36" s="5" t="s">
        <v>1726</v>
      </c>
      <c r="B36" s="5">
        <v>549</v>
      </c>
    </row>
    <row r="37" spans="1:2" ht="21" customHeight="1">
      <c r="A37" s="5" t="s">
        <v>1727</v>
      </c>
      <c r="B37" s="5">
        <f>SUM(B38:B43)</f>
        <v>5497</v>
      </c>
    </row>
    <row r="38" spans="1:2" ht="21" customHeight="1">
      <c r="A38" s="5" t="s">
        <v>1728</v>
      </c>
      <c r="B38" s="5">
        <v>377</v>
      </c>
    </row>
    <row r="39" spans="1:2" ht="21" customHeight="1">
      <c r="A39" s="5" t="s">
        <v>1729</v>
      </c>
      <c r="B39" s="5"/>
    </row>
    <row r="40" spans="1:2" ht="21" customHeight="1">
      <c r="A40" s="5" t="s">
        <v>1730</v>
      </c>
      <c r="B40" s="5">
        <v>778</v>
      </c>
    </row>
    <row r="41" spans="1:2" ht="21" customHeight="1">
      <c r="A41" s="5" t="s">
        <v>1731</v>
      </c>
      <c r="B41" s="5">
        <v>4337</v>
      </c>
    </row>
    <row r="42" spans="1:2" ht="21" customHeight="1">
      <c r="A42" s="5" t="s">
        <v>1732</v>
      </c>
      <c r="B42" s="5">
        <v>5</v>
      </c>
    </row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1">
    <mergeCell ref="A2:B2"/>
  </mergeCells>
  <printOptions horizontalCentered="1"/>
  <pageMargins left="0.59" right="0.59" top="0.55" bottom="0.55" header="0.31" footer="0.3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3"/>
  <sheetViews>
    <sheetView workbookViewId="0" topLeftCell="A1">
      <selection activeCell="A1" sqref="A1:C1"/>
    </sheetView>
  </sheetViews>
  <sheetFormatPr defaultColWidth="9.00390625" defaultRowHeight="14.25"/>
  <cols>
    <col min="1" max="1" width="42.50390625" style="0" customWidth="1"/>
    <col min="2" max="2" width="22.625" style="0" customWidth="1"/>
    <col min="3" max="3" width="15.375" style="0" customWidth="1"/>
  </cols>
  <sheetData>
    <row r="1" spans="1:3" ht="42.75" customHeight="1">
      <c r="A1" s="12" t="s">
        <v>1733</v>
      </c>
      <c r="B1" s="13"/>
      <c r="C1" s="13"/>
    </row>
    <row r="2" ht="21" customHeight="1">
      <c r="C2" t="s">
        <v>1</v>
      </c>
    </row>
    <row r="3" spans="1:3" ht="32.25" customHeight="1">
      <c r="A3" s="4" t="s">
        <v>1734</v>
      </c>
      <c r="B3" s="4" t="s">
        <v>1735</v>
      </c>
      <c r="C3" s="4" t="s">
        <v>1736</v>
      </c>
    </row>
    <row r="4" spans="1:3" ht="24.75" customHeight="1">
      <c r="A4" s="4" t="s">
        <v>1737</v>
      </c>
      <c r="B4" s="9">
        <f>B5+B13+B69</f>
        <v>180846.574</v>
      </c>
      <c r="C4" s="9"/>
    </row>
    <row r="5" spans="1:3" ht="24.75" customHeight="1">
      <c r="A5" s="9" t="s">
        <v>1738</v>
      </c>
      <c r="B5" s="9">
        <f>SUM(B6:B12)</f>
        <v>4064</v>
      </c>
      <c r="C5" s="9"/>
    </row>
    <row r="6" spans="1:3" ht="30" customHeight="1">
      <c r="A6" s="9" t="s">
        <v>1739</v>
      </c>
      <c r="B6" s="9">
        <v>1324</v>
      </c>
      <c r="C6" s="9"/>
    </row>
    <row r="7" spans="1:3" ht="30" customHeight="1">
      <c r="A7" s="9" t="s">
        <v>1740</v>
      </c>
      <c r="B7" s="9">
        <v>537</v>
      </c>
      <c r="C7" s="9"/>
    </row>
    <row r="8" spans="1:3" ht="30" customHeight="1">
      <c r="A8" s="9" t="s">
        <v>1741</v>
      </c>
      <c r="B8" s="9">
        <v>1</v>
      </c>
      <c r="C8" s="9"/>
    </row>
    <row r="9" spans="1:3" ht="30" customHeight="1">
      <c r="A9" s="9" t="s">
        <v>1742</v>
      </c>
      <c r="B9" s="9">
        <v>518</v>
      </c>
      <c r="C9" s="9"/>
    </row>
    <row r="10" spans="1:3" ht="30" customHeight="1">
      <c r="A10" s="9" t="s">
        <v>1743</v>
      </c>
      <c r="B10" s="9">
        <v>1623</v>
      </c>
      <c r="C10" s="9"/>
    </row>
    <row r="11" spans="1:3" ht="30" customHeight="1">
      <c r="A11" s="9" t="s">
        <v>1744</v>
      </c>
      <c r="B11" s="9">
        <v>20</v>
      </c>
      <c r="C11" s="9"/>
    </row>
    <row r="12" spans="1:3" ht="30" customHeight="1">
      <c r="A12" s="9" t="s">
        <v>1745</v>
      </c>
      <c r="B12" s="9">
        <v>41</v>
      </c>
      <c r="C12" s="9"/>
    </row>
    <row r="13" spans="1:3" ht="30" customHeight="1">
      <c r="A13" s="9" t="s">
        <v>1746</v>
      </c>
      <c r="B13" s="9">
        <f>SUM(B14:B68)</f>
        <v>155204.46399999998</v>
      </c>
      <c r="C13" s="9"/>
    </row>
    <row r="14" spans="1:3" ht="30" customHeight="1">
      <c r="A14" s="9" t="s">
        <v>1747</v>
      </c>
      <c r="B14" s="9">
        <v>26084</v>
      </c>
      <c r="C14" s="9"/>
    </row>
    <row r="15" spans="1:3" ht="30" customHeight="1">
      <c r="A15" s="9" t="s">
        <v>1748</v>
      </c>
      <c r="B15" s="9">
        <v>446</v>
      </c>
      <c r="C15" s="9"/>
    </row>
    <row r="16" spans="1:3" ht="30" customHeight="1">
      <c r="A16" s="9" t="s">
        <v>1749</v>
      </c>
      <c r="B16" s="9">
        <v>2253</v>
      </c>
      <c r="C16" s="9"/>
    </row>
    <row r="17" spans="1:3" ht="30" customHeight="1">
      <c r="A17" s="9" t="s">
        <v>1750</v>
      </c>
      <c r="B17" s="9">
        <v>4</v>
      </c>
      <c r="C17" s="9"/>
    </row>
    <row r="18" spans="1:3" ht="30" customHeight="1">
      <c r="A18" s="9" t="s">
        <v>1751</v>
      </c>
      <c r="B18" s="9">
        <v>70.2</v>
      </c>
      <c r="C18" s="9"/>
    </row>
    <row r="19" spans="1:3" ht="30" customHeight="1">
      <c r="A19" s="9" t="s">
        <v>1752</v>
      </c>
      <c r="B19" s="9">
        <v>20040</v>
      </c>
      <c r="C19" s="9"/>
    </row>
    <row r="20" spans="1:3" ht="30" customHeight="1">
      <c r="A20" s="9" t="s">
        <v>1753</v>
      </c>
      <c r="B20" s="9">
        <v>1425</v>
      </c>
      <c r="C20" s="9"/>
    </row>
    <row r="21" spans="1:3" ht="30" customHeight="1">
      <c r="A21" s="9" t="s">
        <v>1753</v>
      </c>
      <c r="B21" s="9">
        <v>2036</v>
      </c>
      <c r="C21" s="9"/>
    </row>
    <row r="22" spans="1:3" ht="30" customHeight="1">
      <c r="A22" s="9" t="s">
        <v>1754</v>
      </c>
      <c r="B22" s="9">
        <v>63</v>
      </c>
      <c r="C22" s="9"/>
    </row>
    <row r="23" spans="1:3" ht="30" customHeight="1">
      <c r="A23" s="9" t="s">
        <v>1755</v>
      </c>
      <c r="B23" s="9">
        <v>12104</v>
      </c>
      <c r="C23" s="9"/>
    </row>
    <row r="24" spans="1:3" ht="30" customHeight="1">
      <c r="A24" s="9" t="s">
        <v>1756</v>
      </c>
      <c r="B24" s="9">
        <v>132</v>
      </c>
      <c r="C24" s="9"/>
    </row>
    <row r="25" spans="1:3" ht="30" customHeight="1">
      <c r="A25" s="9" t="s">
        <v>1757</v>
      </c>
      <c r="B25" s="9">
        <v>4410</v>
      </c>
      <c r="C25" s="9"/>
    </row>
    <row r="26" spans="1:3" ht="30" customHeight="1">
      <c r="A26" s="9" t="s">
        <v>1758</v>
      </c>
      <c r="B26" s="9">
        <v>970</v>
      </c>
      <c r="C26" s="9"/>
    </row>
    <row r="27" spans="1:3" ht="30" customHeight="1">
      <c r="A27" s="9" t="s">
        <v>1759</v>
      </c>
      <c r="B27" s="9">
        <v>21</v>
      </c>
      <c r="C27" s="9"/>
    </row>
    <row r="28" spans="1:3" ht="30" customHeight="1">
      <c r="A28" s="9" t="s">
        <v>1760</v>
      </c>
      <c r="B28" s="9">
        <v>911</v>
      </c>
      <c r="C28" s="9"/>
    </row>
    <row r="29" spans="1:3" ht="30" customHeight="1">
      <c r="A29" s="9" t="s">
        <v>1760</v>
      </c>
      <c r="B29" s="9">
        <v>1319</v>
      </c>
      <c r="C29" s="9"/>
    </row>
    <row r="30" spans="1:3" ht="30" customHeight="1">
      <c r="A30" s="9" t="s">
        <v>1761</v>
      </c>
      <c r="B30" s="9">
        <v>753</v>
      </c>
      <c r="C30" s="9"/>
    </row>
    <row r="31" spans="1:3" ht="30" customHeight="1">
      <c r="A31" s="9" t="s">
        <v>1761</v>
      </c>
      <c r="B31" s="9">
        <v>114</v>
      </c>
      <c r="C31" s="9"/>
    </row>
    <row r="32" spans="1:3" ht="30" customHeight="1">
      <c r="A32" s="9" t="s">
        <v>1761</v>
      </c>
      <c r="B32" s="9">
        <v>215</v>
      </c>
      <c r="C32" s="9"/>
    </row>
    <row r="33" spans="1:3" ht="30" customHeight="1">
      <c r="A33" s="9" t="s">
        <v>1761</v>
      </c>
      <c r="B33" s="9">
        <v>30</v>
      </c>
      <c r="C33" s="9"/>
    </row>
    <row r="34" spans="1:3" ht="30" customHeight="1">
      <c r="A34" s="9" t="s">
        <v>1762</v>
      </c>
      <c r="B34" s="9">
        <v>673</v>
      </c>
      <c r="C34" s="9"/>
    </row>
    <row r="35" spans="1:3" ht="30" customHeight="1">
      <c r="A35" s="9" t="s">
        <v>1762</v>
      </c>
      <c r="B35" s="9">
        <v>83</v>
      </c>
      <c r="C35" s="9"/>
    </row>
    <row r="36" spans="1:3" ht="30" customHeight="1">
      <c r="A36" s="9" t="s">
        <v>1762</v>
      </c>
      <c r="B36" s="9">
        <v>109</v>
      </c>
      <c r="C36" s="9"/>
    </row>
    <row r="37" spans="1:3" ht="30" customHeight="1">
      <c r="A37" s="9" t="s">
        <v>1762</v>
      </c>
      <c r="B37" s="9">
        <v>33</v>
      </c>
      <c r="C37" s="9"/>
    </row>
    <row r="38" spans="1:3" ht="30" customHeight="1">
      <c r="A38" s="9" t="s">
        <v>1763</v>
      </c>
      <c r="B38" s="9">
        <v>5410</v>
      </c>
      <c r="C38" s="9"/>
    </row>
    <row r="39" spans="1:3" ht="30" customHeight="1">
      <c r="A39" s="9" t="s">
        <v>1764</v>
      </c>
      <c r="B39" s="9">
        <v>573</v>
      </c>
      <c r="C39" s="9"/>
    </row>
    <row r="40" spans="1:3" ht="30" customHeight="1">
      <c r="A40" s="9" t="s">
        <v>1765</v>
      </c>
      <c r="B40" s="9">
        <v>226</v>
      </c>
      <c r="C40" s="9"/>
    </row>
    <row r="41" spans="1:3" ht="30" customHeight="1">
      <c r="A41" s="9" t="s">
        <v>1766</v>
      </c>
      <c r="B41" s="9">
        <v>7744</v>
      </c>
      <c r="C41" s="9"/>
    </row>
    <row r="42" spans="1:3" ht="30" customHeight="1">
      <c r="A42" s="9" t="s">
        <v>1767</v>
      </c>
      <c r="B42" s="9">
        <v>824</v>
      </c>
      <c r="C42" s="9"/>
    </row>
    <row r="43" spans="1:3" ht="30" customHeight="1">
      <c r="A43" s="9" t="s">
        <v>1768</v>
      </c>
      <c r="B43" s="9">
        <v>72.7</v>
      </c>
      <c r="C43" s="9"/>
    </row>
    <row r="44" spans="1:3" ht="30" customHeight="1">
      <c r="A44" s="9" t="s">
        <v>1769</v>
      </c>
      <c r="B44" s="9">
        <v>14180.3</v>
      </c>
      <c r="C44" s="9"/>
    </row>
    <row r="45" spans="1:3" ht="30" customHeight="1">
      <c r="A45" s="9" t="s">
        <v>1770</v>
      </c>
      <c r="B45" s="9">
        <v>2960</v>
      </c>
      <c r="C45" s="9"/>
    </row>
    <row r="46" spans="1:3" ht="30" customHeight="1">
      <c r="A46" s="9" t="s">
        <v>1771</v>
      </c>
      <c r="B46" s="9">
        <v>19</v>
      </c>
      <c r="C46" s="9"/>
    </row>
    <row r="47" spans="1:3" ht="30" customHeight="1">
      <c r="A47" s="9" t="s">
        <v>1772</v>
      </c>
      <c r="B47" s="9">
        <v>1492</v>
      </c>
      <c r="C47" s="9"/>
    </row>
    <row r="48" spans="1:3" ht="30" customHeight="1">
      <c r="A48" s="9" t="s">
        <v>1773</v>
      </c>
      <c r="B48" s="9">
        <v>25.764</v>
      </c>
      <c r="C48" s="9"/>
    </row>
    <row r="49" spans="1:3" ht="30" customHeight="1">
      <c r="A49" s="9" t="s">
        <v>1774</v>
      </c>
      <c r="B49" s="9">
        <v>699.76</v>
      </c>
      <c r="C49" s="9"/>
    </row>
    <row r="50" spans="1:3" ht="30" customHeight="1">
      <c r="A50" s="9" t="s">
        <v>1775</v>
      </c>
      <c r="B50" s="9">
        <v>206</v>
      </c>
      <c r="C50" s="9"/>
    </row>
    <row r="51" spans="1:3" ht="30" customHeight="1">
      <c r="A51" s="9" t="s">
        <v>1776</v>
      </c>
      <c r="B51" s="9">
        <v>20</v>
      </c>
      <c r="C51" s="9"/>
    </row>
    <row r="52" spans="1:3" ht="30" customHeight="1">
      <c r="A52" s="9" t="s">
        <v>1777</v>
      </c>
      <c r="B52" s="9">
        <v>208</v>
      </c>
      <c r="C52" s="9"/>
    </row>
    <row r="53" spans="1:3" ht="30" customHeight="1">
      <c r="A53" s="9" t="s">
        <v>1778</v>
      </c>
      <c r="B53" s="9">
        <v>129</v>
      </c>
      <c r="C53" s="9"/>
    </row>
    <row r="54" spans="1:3" ht="30" customHeight="1">
      <c r="A54" s="9" t="s">
        <v>1779</v>
      </c>
      <c r="B54" s="9">
        <v>45.04</v>
      </c>
      <c r="C54" s="9"/>
    </row>
    <row r="55" spans="1:3" ht="30" customHeight="1">
      <c r="A55" s="9" t="s">
        <v>1780</v>
      </c>
      <c r="B55" s="9">
        <v>44</v>
      </c>
      <c r="C55" s="9"/>
    </row>
    <row r="56" spans="1:3" ht="30" customHeight="1">
      <c r="A56" s="9" t="s">
        <v>1781</v>
      </c>
      <c r="B56" s="9">
        <v>243.27</v>
      </c>
      <c r="C56" s="9"/>
    </row>
    <row r="57" spans="1:3" ht="30" customHeight="1">
      <c r="A57" s="9" t="s">
        <v>1782</v>
      </c>
      <c r="B57" s="9">
        <v>3.9</v>
      </c>
      <c r="C57" s="9"/>
    </row>
    <row r="58" spans="1:3" ht="30" customHeight="1">
      <c r="A58" s="9" t="s">
        <v>1783</v>
      </c>
      <c r="B58" s="9">
        <v>16</v>
      </c>
      <c r="C58" s="9"/>
    </row>
    <row r="59" spans="1:3" ht="30" customHeight="1">
      <c r="A59" s="9" t="s">
        <v>1784</v>
      </c>
      <c r="B59" s="9">
        <v>495</v>
      </c>
      <c r="C59" s="9"/>
    </row>
    <row r="60" spans="1:3" ht="30" customHeight="1">
      <c r="A60" s="9" t="s">
        <v>1785</v>
      </c>
      <c r="B60" s="9">
        <v>20</v>
      </c>
      <c r="C60" s="9"/>
    </row>
    <row r="61" spans="1:3" ht="30" customHeight="1">
      <c r="A61" s="9" t="s">
        <v>1786</v>
      </c>
      <c r="B61" s="9">
        <v>62.5</v>
      </c>
      <c r="C61" s="9"/>
    </row>
    <row r="62" spans="1:3" ht="30" customHeight="1">
      <c r="A62" s="9" t="s">
        <v>1787</v>
      </c>
      <c r="B62" s="9">
        <v>58.18</v>
      </c>
      <c r="C62" s="9"/>
    </row>
    <row r="63" spans="1:3" ht="30" customHeight="1">
      <c r="A63" s="9" t="s">
        <v>1788</v>
      </c>
      <c r="B63" s="9">
        <v>80.28</v>
      </c>
      <c r="C63" s="9"/>
    </row>
    <row r="64" spans="1:3" ht="30" customHeight="1">
      <c r="A64" s="9" t="s">
        <v>1789</v>
      </c>
      <c r="B64" s="9">
        <v>12580</v>
      </c>
      <c r="C64" s="9"/>
    </row>
    <row r="65" spans="1:3" ht="30" customHeight="1">
      <c r="A65" s="9" t="s">
        <v>1790</v>
      </c>
      <c r="B65" s="9">
        <v>23705.6</v>
      </c>
      <c r="C65" s="9"/>
    </row>
    <row r="66" spans="1:3" ht="30" customHeight="1">
      <c r="A66" s="9" t="s">
        <v>1791</v>
      </c>
      <c r="B66" s="9">
        <v>7408.67</v>
      </c>
      <c r="C66" s="9"/>
    </row>
    <row r="67" spans="1:3" ht="30" customHeight="1">
      <c r="A67" s="9" t="s">
        <v>1792</v>
      </c>
      <c r="B67" s="9">
        <v>818.3</v>
      </c>
      <c r="C67" s="9"/>
    </row>
    <row r="68" spans="1:3" ht="30" customHeight="1">
      <c r="A68" s="9" t="s">
        <v>1793</v>
      </c>
      <c r="B68" s="9">
        <v>536</v>
      </c>
      <c r="C68" s="9"/>
    </row>
    <row r="69" spans="1:3" ht="30" customHeight="1">
      <c r="A69" s="9" t="s">
        <v>1794</v>
      </c>
      <c r="B69" s="9">
        <f>SUM(B70:B123)</f>
        <v>21578.110000000004</v>
      </c>
      <c r="C69" s="9"/>
    </row>
    <row r="70" spans="1:3" ht="30" customHeight="1">
      <c r="A70" s="9" t="s">
        <v>1795</v>
      </c>
      <c r="B70" s="9">
        <v>13</v>
      </c>
      <c r="C70" s="9"/>
    </row>
    <row r="71" spans="1:3" ht="30" customHeight="1">
      <c r="A71" s="9" t="s">
        <v>1796</v>
      </c>
      <c r="B71" s="9">
        <v>10</v>
      </c>
      <c r="C71" s="9"/>
    </row>
    <row r="72" spans="1:3" ht="30" customHeight="1">
      <c r="A72" s="9" t="s">
        <v>1797</v>
      </c>
      <c r="B72" s="9">
        <v>27</v>
      </c>
      <c r="C72" s="9"/>
    </row>
    <row r="73" spans="1:3" ht="30" customHeight="1">
      <c r="A73" s="9" t="s">
        <v>1798</v>
      </c>
      <c r="B73" s="9">
        <v>4</v>
      </c>
      <c r="C73" s="9"/>
    </row>
    <row r="74" spans="1:3" ht="30" customHeight="1">
      <c r="A74" s="9" t="s">
        <v>1799</v>
      </c>
      <c r="B74" s="9">
        <v>437</v>
      </c>
      <c r="C74" s="9"/>
    </row>
    <row r="75" spans="1:3" ht="30" customHeight="1">
      <c r="A75" s="9" t="s">
        <v>1800</v>
      </c>
      <c r="B75" s="9">
        <v>915</v>
      </c>
      <c r="C75" s="9"/>
    </row>
    <row r="76" spans="1:3" ht="30" customHeight="1">
      <c r="A76" s="9" t="s">
        <v>1768</v>
      </c>
      <c r="B76" s="9">
        <v>363.4</v>
      </c>
      <c r="C76" s="9"/>
    </row>
    <row r="77" spans="1:3" ht="30" customHeight="1">
      <c r="A77" s="9" t="s">
        <v>1801</v>
      </c>
      <c r="B77" s="9">
        <v>5.2</v>
      </c>
      <c r="C77" s="9"/>
    </row>
    <row r="78" spans="1:3" ht="30" customHeight="1">
      <c r="A78" s="9" t="s">
        <v>1784</v>
      </c>
      <c r="B78" s="9">
        <v>2947</v>
      </c>
      <c r="C78" s="9"/>
    </row>
    <row r="79" spans="1:3" ht="30" customHeight="1">
      <c r="A79" s="9" t="s">
        <v>1801</v>
      </c>
      <c r="B79" s="9">
        <v>20</v>
      </c>
      <c r="C79" s="9"/>
    </row>
    <row r="80" spans="1:3" ht="30" customHeight="1">
      <c r="A80" s="9" t="s">
        <v>1801</v>
      </c>
      <c r="B80" s="9">
        <v>30</v>
      </c>
      <c r="C80" s="9"/>
    </row>
    <row r="81" spans="1:3" ht="30" customHeight="1">
      <c r="A81" s="9" t="s">
        <v>1802</v>
      </c>
      <c r="B81" s="9">
        <v>15.23</v>
      </c>
      <c r="C81" s="9"/>
    </row>
    <row r="82" spans="1:3" ht="30" customHeight="1">
      <c r="A82" s="9" t="s">
        <v>1803</v>
      </c>
      <c r="B82" s="9">
        <v>14.88</v>
      </c>
      <c r="C82" s="9"/>
    </row>
    <row r="83" spans="1:3" ht="30" customHeight="1">
      <c r="A83" s="9" t="s">
        <v>1804</v>
      </c>
      <c r="B83" s="9">
        <v>100</v>
      </c>
      <c r="C83" s="9"/>
    </row>
    <row r="84" spans="1:3" ht="30" customHeight="1">
      <c r="A84" s="9" t="s">
        <v>1805</v>
      </c>
      <c r="B84" s="9">
        <v>12.5</v>
      </c>
      <c r="C84" s="9"/>
    </row>
    <row r="85" spans="1:3" ht="30" customHeight="1">
      <c r="A85" s="9" t="s">
        <v>1806</v>
      </c>
      <c r="B85" s="9">
        <v>62.88</v>
      </c>
      <c r="C85" s="9"/>
    </row>
    <row r="86" spans="1:3" ht="30" customHeight="1">
      <c r="A86" s="9" t="s">
        <v>1807</v>
      </c>
      <c r="B86" s="9">
        <v>132.4</v>
      </c>
      <c r="C86" s="9"/>
    </row>
    <row r="87" spans="1:3" ht="30" customHeight="1">
      <c r="A87" s="9" t="s">
        <v>1808</v>
      </c>
      <c r="B87" s="9">
        <v>100</v>
      </c>
      <c r="C87" s="9"/>
    </row>
    <row r="88" spans="1:3" ht="30" customHeight="1">
      <c r="A88" s="9" t="s">
        <v>1775</v>
      </c>
      <c r="B88" s="9">
        <v>1320</v>
      </c>
      <c r="C88" s="9"/>
    </row>
    <row r="89" spans="1:3" ht="30" customHeight="1">
      <c r="A89" s="9" t="s">
        <v>1776</v>
      </c>
      <c r="B89" s="9">
        <v>14.17</v>
      </c>
      <c r="C89" s="9"/>
    </row>
    <row r="90" spans="1:3" ht="30" customHeight="1">
      <c r="A90" s="9" t="s">
        <v>1809</v>
      </c>
      <c r="B90" s="9">
        <v>100</v>
      </c>
      <c r="C90" s="9"/>
    </row>
    <row r="91" spans="1:3" ht="30" customHeight="1">
      <c r="A91" s="9" t="s">
        <v>1810</v>
      </c>
      <c r="B91" s="9">
        <v>3.6</v>
      </c>
      <c r="C91" s="9"/>
    </row>
    <row r="92" spans="1:3" ht="30" customHeight="1">
      <c r="A92" s="9" t="s">
        <v>1811</v>
      </c>
      <c r="B92" s="9">
        <v>61.5</v>
      </c>
      <c r="C92" s="9"/>
    </row>
    <row r="93" spans="1:3" ht="30" customHeight="1">
      <c r="A93" s="9" t="s">
        <v>1812</v>
      </c>
      <c r="B93" s="9">
        <v>42.66</v>
      </c>
      <c r="C93" s="9"/>
    </row>
    <row r="94" spans="1:3" ht="30" customHeight="1">
      <c r="A94" s="9" t="s">
        <v>1813</v>
      </c>
      <c r="B94" s="9">
        <v>25</v>
      </c>
      <c r="C94" s="9"/>
    </row>
    <row r="95" spans="1:3" ht="30" customHeight="1">
      <c r="A95" s="9" t="s">
        <v>1814</v>
      </c>
      <c r="B95" s="9">
        <v>4647</v>
      </c>
      <c r="C95" s="9"/>
    </row>
    <row r="96" spans="1:3" ht="30" customHeight="1">
      <c r="A96" s="9" t="s">
        <v>1815</v>
      </c>
      <c r="B96" s="9">
        <v>979</v>
      </c>
      <c r="C96" s="9"/>
    </row>
    <row r="97" spans="1:3" ht="30" customHeight="1">
      <c r="A97" s="9" t="s">
        <v>1816</v>
      </c>
      <c r="B97" s="9">
        <v>200</v>
      </c>
      <c r="C97" s="9"/>
    </row>
    <row r="98" spans="1:3" ht="30" customHeight="1">
      <c r="A98" s="9" t="s">
        <v>1817</v>
      </c>
      <c r="B98" s="9">
        <v>300</v>
      </c>
      <c r="C98" s="9"/>
    </row>
    <row r="99" spans="1:3" ht="30" customHeight="1">
      <c r="A99" s="9" t="s">
        <v>1818</v>
      </c>
      <c r="B99" s="9">
        <v>12</v>
      </c>
      <c r="C99" s="9"/>
    </row>
    <row r="100" spans="1:3" ht="30" customHeight="1">
      <c r="A100" s="9" t="s">
        <v>1819</v>
      </c>
      <c r="B100" s="9">
        <v>877</v>
      </c>
      <c r="C100" s="9"/>
    </row>
    <row r="101" spans="1:3" ht="30" customHeight="1">
      <c r="A101" s="9" t="s">
        <v>1820</v>
      </c>
      <c r="B101" s="9">
        <v>2492.76</v>
      </c>
      <c r="C101" s="9"/>
    </row>
    <row r="102" spans="1:3" ht="30" customHeight="1">
      <c r="A102" s="9" t="s">
        <v>1821</v>
      </c>
      <c r="B102" s="9">
        <v>450.81</v>
      </c>
      <c r="C102" s="9"/>
    </row>
    <row r="103" spans="1:3" ht="30" customHeight="1">
      <c r="A103" s="9" t="s">
        <v>1822</v>
      </c>
      <c r="B103" s="9">
        <v>45</v>
      </c>
      <c r="C103" s="9"/>
    </row>
    <row r="104" spans="1:3" ht="30" customHeight="1">
      <c r="A104" s="9" t="s">
        <v>1823</v>
      </c>
      <c r="B104" s="9">
        <v>175</v>
      </c>
      <c r="C104" s="9"/>
    </row>
    <row r="105" spans="1:3" ht="30" customHeight="1">
      <c r="A105" s="9" t="s">
        <v>1824</v>
      </c>
      <c r="B105" s="9">
        <v>37</v>
      </c>
      <c r="C105" s="9"/>
    </row>
    <row r="106" spans="1:3" ht="30" customHeight="1">
      <c r="A106" s="9" t="s">
        <v>1825</v>
      </c>
      <c r="B106" s="9">
        <v>450</v>
      </c>
      <c r="C106" s="9"/>
    </row>
    <row r="107" spans="1:3" ht="30" customHeight="1">
      <c r="A107" s="9" t="s">
        <v>1826</v>
      </c>
      <c r="B107" s="9">
        <v>50</v>
      </c>
      <c r="C107" s="9"/>
    </row>
    <row r="108" spans="1:3" ht="30" customHeight="1">
      <c r="A108" s="9" t="s">
        <v>1827</v>
      </c>
      <c r="B108" s="9">
        <v>6.2</v>
      </c>
      <c r="C108" s="9"/>
    </row>
    <row r="109" spans="1:3" ht="30" customHeight="1">
      <c r="A109" s="9" t="s">
        <v>1828</v>
      </c>
      <c r="B109" s="9">
        <v>3</v>
      </c>
      <c r="C109" s="9"/>
    </row>
    <row r="110" spans="1:3" ht="30" customHeight="1">
      <c r="A110" s="9" t="s">
        <v>1829</v>
      </c>
      <c r="B110" s="9">
        <v>8.5</v>
      </c>
      <c r="C110" s="9"/>
    </row>
    <row r="111" spans="1:3" ht="30" customHeight="1">
      <c r="A111" s="9" t="s">
        <v>1830</v>
      </c>
      <c r="B111" s="9">
        <v>2</v>
      </c>
      <c r="C111" s="9"/>
    </row>
    <row r="112" spans="1:3" ht="30" customHeight="1">
      <c r="A112" s="9" t="s">
        <v>1831</v>
      </c>
      <c r="B112" s="9">
        <v>30.72</v>
      </c>
      <c r="C112" s="9"/>
    </row>
    <row r="113" spans="1:3" ht="30" customHeight="1">
      <c r="A113" s="9" t="s">
        <v>1829</v>
      </c>
      <c r="B113" s="9">
        <v>120.7</v>
      </c>
      <c r="C113" s="9"/>
    </row>
    <row r="114" spans="1:3" ht="30" customHeight="1">
      <c r="A114" s="9" t="s">
        <v>1830</v>
      </c>
      <c r="B114" s="9">
        <v>10</v>
      </c>
      <c r="C114" s="9"/>
    </row>
    <row r="115" spans="1:3" ht="30" customHeight="1">
      <c r="A115" s="9" t="s">
        <v>1832</v>
      </c>
      <c r="B115" s="9">
        <v>40</v>
      </c>
      <c r="C115" s="9"/>
    </row>
    <row r="116" spans="1:3" ht="30" customHeight="1">
      <c r="A116" s="9" t="s">
        <v>1833</v>
      </c>
      <c r="B116" s="9">
        <v>180</v>
      </c>
      <c r="C116" s="9"/>
    </row>
    <row r="117" spans="1:3" ht="30" customHeight="1">
      <c r="A117" s="9" t="s">
        <v>1834</v>
      </c>
      <c r="B117" s="9">
        <v>1300</v>
      </c>
      <c r="C117" s="9"/>
    </row>
    <row r="118" spans="1:3" ht="30" customHeight="1">
      <c r="A118" s="9" t="s">
        <v>1835</v>
      </c>
      <c r="B118" s="9">
        <v>10</v>
      </c>
      <c r="C118" s="9"/>
    </row>
    <row r="119" spans="1:3" ht="30" customHeight="1">
      <c r="A119" s="9" t="s">
        <v>1836</v>
      </c>
      <c r="B119" s="9">
        <v>400</v>
      </c>
      <c r="C119" s="9"/>
    </row>
    <row r="120" spans="1:3" ht="30" customHeight="1">
      <c r="A120" s="9" t="s">
        <v>1837</v>
      </c>
      <c r="B120" s="9">
        <v>60</v>
      </c>
      <c r="C120" s="9"/>
    </row>
    <row r="121" spans="1:3" ht="30" customHeight="1">
      <c r="A121" s="9" t="s">
        <v>1838</v>
      </c>
      <c r="B121" s="9">
        <v>28</v>
      </c>
      <c r="C121" s="9"/>
    </row>
    <row r="122" spans="1:3" ht="30" customHeight="1">
      <c r="A122" s="9" t="s">
        <v>1839</v>
      </c>
      <c r="B122" s="9">
        <v>1837</v>
      </c>
      <c r="C122" s="9"/>
    </row>
    <row r="123" spans="1:3" ht="30" customHeight="1">
      <c r="A123" s="9" t="s">
        <v>1840</v>
      </c>
      <c r="B123" s="9">
        <v>50</v>
      </c>
      <c r="C123" s="9"/>
    </row>
  </sheetData>
  <sheetProtection/>
  <mergeCells count="1">
    <mergeCell ref="A1:C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3"/>
  <sheetViews>
    <sheetView workbookViewId="0" topLeftCell="M1">
      <selection activeCell="B3" sqref="B3:AC3"/>
    </sheetView>
  </sheetViews>
  <sheetFormatPr defaultColWidth="9.00390625" defaultRowHeight="14.25"/>
  <cols>
    <col min="1" max="1" width="17.50390625" style="0" customWidth="1"/>
    <col min="2" max="2" width="9.375" style="0" bestFit="1" customWidth="1"/>
    <col min="29" max="29" width="11.75390625" style="0" customWidth="1"/>
  </cols>
  <sheetData>
    <row r="1" spans="1:29" ht="25.5">
      <c r="A1" s="1" t="s">
        <v>1841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14.25">
      <c r="AC2" t="s">
        <v>1</v>
      </c>
    </row>
    <row r="3" spans="1:29" ht="27.75" customHeight="1">
      <c r="A3" s="7" t="s">
        <v>1842</v>
      </c>
      <c r="B3" s="7" t="s">
        <v>105</v>
      </c>
      <c r="C3" s="7" t="s">
        <v>1843</v>
      </c>
      <c r="D3" s="7" t="s">
        <v>1844</v>
      </c>
      <c r="E3" s="7" t="s">
        <v>1845</v>
      </c>
      <c r="F3" s="7" t="s">
        <v>1846</v>
      </c>
      <c r="G3" s="7" t="s">
        <v>1847</v>
      </c>
      <c r="H3" s="7" t="s">
        <v>1848</v>
      </c>
      <c r="I3" s="7" t="s">
        <v>1849</v>
      </c>
      <c r="J3" s="7" t="s">
        <v>1850</v>
      </c>
      <c r="K3" s="7" t="s">
        <v>1851</v>
      </c>
      <c r="L3" s="7" t="s">
        <v>1852</v>
      </c>
      <c r="M3" s="7" t="s">
        <v>1853</v>
      </c>
      <c r="N3" s="7" t="s">
        <v>1854</v>
      </c>
      <c r="O3" s="7" t="s">
        <v>1855</v>
      </c>
      <c r="P3" s="7" t="s">
        <v>1856</v>
      </c>
      <c r="Q3" s="7" t="s">
        <v>1857</v>
      </c>
      <c r="R3" s="7" t="s">
        <v>1858</v>
      </c>
      <c r="S3" s="7" t="s">
        <v>1859</v>
      </c>
      <c r="T3" s="7" t="s">
        <v>1860</v>
      </c>
      <c r="U3" s="7" t="s">
        <v>1861</v>
      </c>
      <c r="V3" s="7" t="s">
        <v>1862</v>
      </c>
      <c r="W3" s="7" t="s">
        <v>1863</v>
      </c>
      <c r="X3" s="7" t="s">
        <v>1864</v>
      </c>
      <c r="Y3" s="7" t="s">
        <v>1865</v>
      </c>
      <c r="Z3" s="7" t="s">
        <v>1866</v>
      </c>
      <c r="AA3" s="7" t="s">
        <v>1867</v>
      </c>
      <c r="AB3" s="7" t="s">
        <v>1868</v>
      </c>
      <c r="AC3" s="7" t="s">
        <v>1736</v>
      </c>
    </row>
    <row r="4" spans="1:29" ht="27.75" customHeight="1">
      <c r="A4" s="7" t="s">
        <v>1869</v>
      </c>
      <c r="B4" s="5">
        <v>18773.719999999994</v>
      </c>
      <c r="C4" s="5">
        <v>1045.31</v>
      </c>
      <c r="D4" s="5">
        <v>1018.9799999999999</v>
      </c>
      <c r="E4" s="5">
        <v>997.6100000000001</v>
      </c>
      <c r="F4" s="5">
        <v>1139.8</v>
      </c>
      <c r="G4" s="5">
        <v>783.1699999999998</v>
      </c>
      <c r="H4" s="5">
        <v>594.3799999999999</v>
      </c>
      <c r="I4" s="5">
        <v>746.52</v>
      </c>
      <c r="J4" s="5">
        <v>494</v>
      </c>
      <c r="K4" s="5">
        <v>543.12</v>
      </c>
      <c r="L4" s="5">
        <v>712.53</v>
      </c>
      <c r="M4" s="5">
        <v>684.7199999999999</v>
      </c>
      <c r="N4" s="5">
        <v>680.9100000000001</v>
      </c>
      <c r="O4" s="5">
        <v>494.63</v>
      </c>
      <c r="P4" s="5">
        <v>565.73</v>
      </c>
      <c r="Q4" s="5">
        <v>276.89</v>
      </c>
      <c r="R4" s="5">
        <v>880.36</v>
      </c>
      <c r="S4" s="5">
        <v>662.47</v>
      </c>
      <c r="T4" s="5">
        <v>777.68</v>
      </c>
      <c r="U4" s="5">
        <v>918.6699999999998</v>
      </c>
      <c r="V4" s="5">
        <v>841.3899999999999</v>
      </c>
      <c r="W4" s="5">
        <v>717.3900000000001</v>
      </c>
      <c r="X4" s="5">
        <v>707.57</v>
      </c>
      <c r="Y4" s="5">
        <v>597.14</v>
      </c>
      <c r="Z4" s="5">
        <v>667.77</v>
      </c>
      <c r="AA4" s="5">
        <v>557.7099999999999</v>
      </c>
      <c r="AB4" s="5">
        <v>299.96999999999997</v>
      </c>
      <c r="AC4" s="5"/>
    </row>
    <row r="5" spans="1:29" ht="27.75" customHeight="1">
      <c r="A5" s="5" t="s">
        <v>1870</v>
      </c>
      <c r="B5" s="5">
        <v>16041.989999999994</v>
      </c>
      <c r="C5" s="5">
        <v>918.3</v>
      </c>
      <c r="D5" s="5">
        <v>931.2299999999999</v>
      </c>
      <c r="E5" s="5">
        <v>906.3500000000001</v>
      </c>
      <c r="F5" s="5">
        <v>1045.33</v>
      </c>
      <c r="G5" s="5">
        <v>712.8699999999999</v>
      </c>
      <c r="H5" s="5">
        <v>523.8399999999999</v>
      </c>
      <c r="I5" s="5">
        <v>661.55</v>
      </c>
      <c r="J5" s="5">
        <v>430.75</v>
      </c>
      <c r="K5" s="5">
        <v>485.74</v>
      </c>
      <c r="L5" s="5">
        <v>621.74</v>
      </c>
      <c r="M5" s="5">
        <v>563.43</v>
      </c>
      <c r="N5" s="5">
        <v>597.8900000000001</v>
      </c>
      <c r="O5" s="5">
        <v>433.99</v>
      </c>
      <c r="P5" s="5">
        <v>504.73</v>
      </c>
      <c r="Q5" s="5">
        <v>224.55</v>
      </c>
      <c r="R5" s="5">
        <v>809.03</v>
      </c>
      <c r="S5" s="5">
        <v>539.1500000000001</v>
      </c>
      <c r="T5" s="5">
        <v>705.82</v>
      </c>
      <c r="U5" s="5">
        <v>760.6399999999999</v>
      </c>
      <c r="V5" s="5">
        <v>717.7099999999999</v>
      </c>
      <c r="W5" s="5">
        <v>601.07</v>
      </c>
      <c r="X5" s="5">
        <v>558.96</v>
      </c>
      <c r="Y5" s="5">
        <v>542.87</v>
      </c>
      <c r="Z5" s="5">
        <v>491.66</v>
      </c>
      <c r="AA5" s="5">
        <v>499.03</v>
      </c>
      <c r="AB5" s="5">
        <v>253.77</v>
      </c>
      <c r="AC5" s="5"/>
    </row>
    <row r="6" spans="1:29" ht="27.75" customHeight="1">
      <c r="A6" s="5" t="s">
        <v>1871</v>
      </c>
      <c r="B6" s="5">
        <v>11877.019999999995</v>
      </c>
      <c r="C6" s="5">
        <v>599.18</v>
      </c>
      <c r="D6" s="5">
        <v>576.9899999999999</v>
      </c>
      <c r="E6" s="5">
        <v>616.72</v>
      </c>
      <c r="F6" s="5">
        <v>613.58</v>
      </c>
      <c r="G6" s="5">
        <v>509.1</v>
      </c>
      <c r="H6" s="5">
        <v>380.59</v>
      </c>
      <c r="I6" s="5">
        <v>496.8</v>
      </c>
      <c r="J6" s="5">
        <v>348.26</v>
      </c>
      <c r="K6" s="5">
        <v>400.62</v>
      </c>
      <c r="L6" s="5">
        <v>415.8</v>
      </c>
      <c r="M6" s="5">
        <v>408.39</v>
      </c>
      <c r="N6" s="5">
        <v>444.51000000000005</v>
      </c>
      <c r="O6" s="5">
        <v>349.98</v>
      </c>
      <c r="P6" s="5">
        <v>407.38000000000005</v>
      </c>
      <c r="Q6" s="5">
        <v>160.59</v>
      </c>
      <c r="R6" s="5">
        <v>561.1899999999999</v>
      </c>
      <c r="S6" s="5">
        <v>401.15</v>
      </c>
      <c r="T6" s="5">
        <v>573.6199999999999</v>
      </c>
      <c r="U6" s="5">
        <v>499.43999999999994</v>
      </c>
      <c r="V6" s="5">
        <v>611.78</v>
      </c>
      <c r="W6" s="5">
        <v>468.33000000000004</v>
      </c>
      <c r="X6" s="5">
        <v>471.41</v>
      </c>
      <c r="Y6" s="5">
        <v>448.75</v>
      </c>
      <c r="Z6" s="5">
        <v>441.96</v>
      </c>
      <c r="AA6" s="5">
        <v>432.62</v>
      </c>
      <c r="AB6" s="5">
        <v>238.29</v>
      </c>
      <c r="AC6" s="5"/>
    </row>
    <row r="7" spans="1:29" ht="27.75" customHeight="1">
      <c r="A7" s="5" t="s">
        <v>1872</v>
      </c>
      <c r="B7" s="5">
        <v>9816.459999999995</v>
      </c>
      <c r="C7" s="5">
        <v>495.83</v>
      </c>
      <c r="D7" s="5">
        <v>485.09</v>
      </c>
      <c r="E7" s="5">
        <v>513.87</v>
      </c>
      <c r="F7" s="5">
        <v>513.1</v>
      </c>
      <c r="G7" s="5">
        <v>413.28</v>
      </c>
      <c r="H7" s="5">
        <v>310.77</v>
      </c>
      <c r="I7" s="5">
        <v>412.94</v>
      </c>
      <c r="J7" s="5">
        <v>289.37</v>
      </c>
      <c r="K7" s="5">
        <v>338.42</v>
      </c>
      <c r="L7" s="5">
        <v>336.47</v>
      </c>
      <c r="M7" s="5">
        <v>342.69</v>
      </c>
      <c r="N7" s="5">
        <v>369.8</v>
      </c>
      <c r="O7" s="5">
        <v>289.3</v>
      </c>
      <c r="P7" s="5">
        <v>340.11</v>
      </c>
      <c r="Q7" s="5">
        <v>127.86</v>
      </c>
      <c r="R7" s="5">
        <v>462.98</v>
      </c>
      <c r="S7" s="5">
        <v>333.24</v>
      </c>
      <c r="T7" s="5">
        <v>473.82</v>
      </c>
      <c r="U7" s="5">
        <v>414.34</v>
      </c>
      <c r="V7" s="5">
        <v>484.86</v>
      </c>
      <c r="W7" s="5">
        <v>394.67</v>
      </c>
      <c r="X7" s="5">
        <v>381.76</v>
      </c>
      <c r="Y7" s="5">
        <v>371.74</v>
      </c>
      <c r="Z7" s="5">
        <v>368.38</v>
      </c>
      <c r="AA7" s="5">
        <v>354.63</v>
      </c>
      <c r="AB7" s="5">
        <v>197.14</v>
      </c>
      <c r="AC7" s="5" t="s">
        <v>1873</v>
      </c>
    </row>
    <row r="8" spans="1:29" ht="27.75" customHeight="1">
      <c r="A8" s="5" t="s">
        <v>1874</v>
      </c>
      <c r="B8" s="5">
        <v>865.36</v>
      </c>
      <c r="C8" s="5">
        <v>51.45</v>
      </c>
      <c r="D8" s="5">
        <v>41</v>
      </c>
      <c r="E8" s="5">
        <v>41.45</v>
      </c>
      <c r="F8" s="5">
        <v>48.58</v>
      </c>
      <c r="G8" s="5">
        <v>49.52</v>
      </c>
      <c r="H8" s="5">
        <v>28.02</v>
      </c>
      <c r="I8" s="5">
        <v>33.06</v>
      </c>
      <c r="J8" s="5">
        <v>17.59</v>
      </c>
      <c r="K8" s="5">
        <v>19.9</v>
      </c>
      <c r="L8" s="5">
        <v>35.03</v>
      </c>
      <c r="M8" s="5">
        <v>20.9</v>
      </c>
      <c r="N8" s="5">
        <v>28.91</v>
      </c>
      <c r="O8" s="5">
        <v>20.88</v>
      </c>
      <c r="P8" s="5">
        <v>21.97</v>
      </c>
      <c r="Q8" s="5">
        <v>11.23</v>
      </c>
      <c r="R8" s="5">
        <v>45.91</v>
      </c>
      <c r="S8" s="5">
        <v>25.11</v>
      </c>
      <c r="T8" s="5">
        <v>46.5</v>
      </c>
      <c r="U8" s="5">
        <v>36.2</v>
      </c>
      <c r="V8" s="5">
        <v>76.12</v>
      </c>
      <c r="W8" s="5">
        <v>28.86</v>
      </c>
      <c r="X8" s="5">
        <v>41.35</v>
      </c>
      <c r="Y8" s="5">
        <v>29.71</v>
      </c>
      <c r="Z8" s="5">
        <v>24.28</v>
      </c>
      <c r="AA8" s="5">
        <v>30.19</v>
      </c>
      <c r="AB8" s="5">
        <v>11.65</v>
      </c>
      <c r="AC8" s="5" t="s">
        <v>1873</v>
      </c>
    </row>
    <row r="9" spans="1:29" ht="27.75" customHeight="1">
      <c r="A9" s="5" t="s">
        <v>1875</v>
      </c>
      <c r="B9" s="5">
        <v>260</v>
      </c>
      <c r="C9" s="5">
        <v>10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v>10</v>
      </c>
      <c r="J9" s="5">
        <v>10</v>
      </c>
      <c r="K9" s="5">
        <v>10</v>
      </c>
      <c r="L9" s="5">
        <v>10</v>
      </c>
      <c r="M9" s="5">
        <v>10</v>
      </c>
      <c r="N9" s="5">
        <v>10</v>
      </c>
      <c r="O9" s="5">
        <v>10</v>
      </c>
      <c r="P9" s="5">
        <v>10</v>
      </c>
      <c r="Q9" s="5">
        <v>10</v>
      </c>
      <c r="R9" s="5">
        <v>10</v>
      </c>
      <c r="S9" s="5">
        <v>10</v>
      </c>
      <c r="T9" s="5">
        <v>10</v>
      </c>
      <c r="U9" s="5">
        <v>10</v>
      </c>
      <c r="V9" s="5">
        <v>10</v>
      </c>
      <c r="W9" s="5">
        <v>10</v>
      </c>
      <c r="X9" s="5">
        <v>10</v>
      </c>
      <c r="Y9" s="5">
        <v>10</v>
      </c>
      <c r="Z9" s="5">
        <v>10</v>
      </c>
      <c r="AA9" s="5">
        <v>10</v>
      </c>
      <c r="AB9" s="5">
        <v>10</v>
      </c>
      <c r="AC9" s="5"/>
    </row>
    <row r="10" spans="1:29" ht="27.75" customHeight="1">
      <c r="A10" s="5" t="s">
        <v>1706</v>
      </c>
      <c r="B10" s="5">
        <v>935.1999999999996</v>
      </c>
      <c r="C10" s="5">
        <v>41.9</v>
      </c>
      <c r="D10" s="5">
        <v>40.9</v>
      </c>
      <c r="E10" s="5">
        <v>51.4</v>
      </c>
      <c r="F10" s="5">
        <v>41.9</v>
      </c>
      <c r="G10" s="5">
        <v>36.3</v>
      </c>
      <c r="H10" s="5">
        <v>31.8</v>
      </c>
      <c r="I10" s="5">
        <v>40.8</v>
      </c>
      <c r="J10" s="5">
        <v>31.3</v>
      </c>
      <c r="K10" s="5">
        <v>32.3</v>
      </c>
      <c r="L10" s="5">
        <v>34.3</v>
      </c>
      <c r="M10" s="5">
        <v>34.8</v>
      </c>
      <c r="N10" s="5">
        <v>35.8</v>
      </c>
      <c r="O10" s="5">
        <v>29.8</v>
      </c>
      <c r="P10" s="5">
        <v>35.3</v>
      </c>
      <c r="Q10" s="5">
        <v>11.5</v>
      </c>
      <c r="R10" s="5">
        <v>42.3</v>
      </c>
      <c r="S10" s="5">
        <v>32.8</v>
      </c>
      <c r="T10" s="5">
        <v>43.3</v>
      </c>
      <c r="U10" s="5">
        <v>38.9</v>
      </c>
      <c r="V10" s="5">
        <v>40.8</v>
      </c>
      <c r="W10" s="5">
        <v>34.8</v>
      </c>
      <c r="X10" s="5">
        <v>38.3</v>
      </c>
      <c r="Y10" s="5">
        <v>37.3</v>
      </c>
      <c r="Z10" s="5">
        <v>39.3</v>
      </c>
      <c r="AA10" s="5">
        <v>37.8</v>
      </c>
      <c r="AB10" s="5">
        <v>19.5</v>
      </c>
      <c r="AC10" s="5" t="s">
        <v>1873</v>
      </c>
    </row>
    <row r="11" spans="1:29" ht="27.75" customHeight="1">
      <c r="A11" s="5" t="s">
        <v>1876</v>
      </c>
      <c r="B11" s="5">
        <v>4164.969999999999</v>
      </c>
      <c r="C11" s="5">
        <v>319.12</v>
      </c>
      <c r="D11" s="5">
        <v>354.24</v>
      </c>
      <c r="E11" s="5">
        <v>289.63000000000005</v>
      </c>
      <c r="F11" s="5">
        <v>431.74999999999994</v>
      </c>
      <c r="G11" s="5">
        <v>203.77</v>
      </c>
      <c r="H11" s="5">
        <v>143.25</v>
      </c>
      <c r="I11" s="5">
        <v>164.75</v>
      </c>
      <c r="J11" s="5">
        <v>82.49</v>
      </c>
      <c r="K11" s="5">
        <v>85.12</v>
      </c>
      <c r="L11" s="5">
        <v>205.94000000000003</v>
      </c>
      <c r="M11" s="5">
        <v>155.04</v>
      </c>
      <c r="N11" s="5">
        <v>153.38000000000002</v>
      </c>
      <c r="O11" s="5">
        <v>84.01</v>
      </c>
      <c r="P11" s="5">
        <v>97.35</v>
      </c>
      <c r="Q11" s="5">
        <v>63.96</v>
      </c>
      <c r="R11" s="5">
        <v>247.84000000000003</v>
      </c>
      <c r="S11" s="5">
        <v>138</v>
      </c>
      <c r="T11" s="5">
        <v>132.2</v>
      </c>
      <c r="U11" s="5">
        <v>261.2</v>
      </c>
      <c r="V11" s="5">
        <v>105.93</v>
      </c>
      <c r="W11" s="5">
        <v>132.74</v>
      </c>
      <c r="X11" s="5">
        <v>87.55000000000001</v>
      </c>
      <c r="Y11" s="5">
        <v>94.11999999999999</v>
      </c>
      <c r="Z11" s="5">
        <v>49.7</v>
      </c>
      <c r="AA11" s="5">
        <v>66.41</v>
      </c>
      <c r="AB11" s="5">
        <v>15.479999999999999</v>
      </c>
      <c r="AC11" s="5"/>
    </row>
    <row r="12" spans="1:29" ht="27.75" customHeight="1">
      <c r="A12" s="5" t="s">
        <v>1877</v>
      </c>
      <c r="B12" s="5">
        <v>2246.79</v>
      </c>
      <c r="C12" s="5">
        <v>167.11</v>
      </c>
      <c r="D12" s="5">
        <v>185.37</v>
      </c>
      <c r="E12" s="5">
        <v>153.99</v>
      </c>
      <c r="F12" s="5">
        <v>229.12</v>
      </c>
      <c r="G12" s="5">
        <v>110.53</v>
      </c>
      <c r="H12" s="5">
        <v>75.24</v>
      </c>
      <c r="I12" s="5">
        <v>85.99</v>
      </c>
      <c r="J12" s="5">
        <v>42.48</v>
      </c>
      <c r="K12" s="5">
        <v>45.32</v>
      </c>
      <c r="L12" s="5">
        <v>106.6</v>
      </c>
      <c r="M12" s="5">
        <v>80.37</v>
      </c>
      <c r="N12" s="5">
        <v>85.17</v>
      </c>
      <c r="O12" s="5">
        <v>46.87</v>
      </c>
      <c r="P12" s="5">
        <v>57.51</v>
      </c>
      <c r="Q12" s="5">
        <v>32.87</v>
      </c>
      <c r="R12" s="5">
        <v>134.58</v>
      </c>
      <c r="S12" s="5">
        <v>72.02</v>
      </c>
      <c r="T12" s="5">
        <v>75.83</v>
      </c>
      <c r="U12" s="5">
        <v>139.26</v>
      </c>
      <c r="V12" s="5">
        <v>59.54</v>
      </c>
      <c r="W12" s="5">
        <v>72.82</v>
      </c>
      <c r="X12" s="5">
        <v>51.61</v>
      </c>
      <c r="Y12" s="5">
        <v>54.82</v>
      </c>
      <c r="Z12" s="5">
        <v>30.94</v>
      </c>
      <c r="AA12" s="5">
        <v>41.46</v>
      </c>
      <c r="AB12" s="5">
        <v>9.37</v>
      </c>
      <c r="AC12" s="5" t="s">
        <v>1873</v>
      </c>
    </row>
    <row r="13" spans="1:29" ht="27.75" customHeight="1">
      <c r="A13" s="5" t="s">
        <v>1878</v>
      </c>
      <c r="B13" s="5">
        <v>280.3</v>
      </c>
      <c r="C13" s="5">
        <v>24.05</v>
      </c>
      <c r="D13" s="5">
        <v>29.4</v>
      </c>
      <c r="E13" s="5">
        <v>18.94</v>
      </c>
      <c r="F13" s="5">
        <v>37.7</v>
      </c>
      <c r="G13" s="5">
        <v>15.53</v>
      </c>
      <c r="H13" s="5">
        <v>6.94</v>
      </c>
      <c r="I13" s="5">
        <v>11.23</v>
      </c>
      <c r="J13" s="5">
        <v>4.49</v>
      </c>
      <c r="K13" s="5">
        <v>4.13</v>
      </c>
      <c r="L13" s="5">
        <v>18.17</v>
      </c>
      <c r="M13" s="5">
        <v>11.62</v>
      </c>
      <c r="N13" s="5">
        <v>9</v>
      </c>
      <c r="O13" s="5">
        <v>5.52</v>
      </c>
      <c r="P13" s="5">
        <v>5.3</v>
      </c>
      <c r="Q13" s="5">
        <v>4.06</v>
      </c>
      <c r="R13" s="5">
        <v>15.43</v>
      </c>
      <c r="S13" s="5">
        <v>8.26</v>
      </c>
      <c r="T13" s="5">
        <v>6.96</v>
      </c>
      <c r="U13" s="5">
        <v>19.37</v>
      </c>
      <c r="V13" s="5">
        <v>4.25</v>
      </c>
      <c r="W13" s="5">
        <v>7.37</v>
      </c>
      <c r="X13" s="5">
        <v>4.87</v>
      </c>
      <c r="Y13" s="5">
        <v>3.36</v>
      </c>
      <c r="Z13" s="5">
        <v>2.02</v>
      </c>
      <c r="AA13" s="5">
        <v>1.68</v>
      </c>
      <c r="AB13" s="5">
        <v>0.65</v>
      </c>
      <c r="AC13" s="5" t="s">
        <v>1873</v>
      </c>
    </row>
    <row r="14" spans="1:29" ht="27.75" customHeight="1">
      <c r="A14" s="5" t="s">
        <v>1879</v>
      </c>
      <c r="B14" s="5">
        <v>232.66</v>
      </c>
      <c r="C14" s="5">
        <v>17.88</v>
      </c>
      <c r="D14" s="5">
        <v>19.1</v>
      </c>
      <c r="E14" s="5">
        <v>16.6</v>
      </c>
      <c r="F14" s="5">
        <v>23.33</v>
      </c>
      <c r="G14" s="5">
        <v>10.82</v>
      </c>
      <c r="H14" s="5">
        <v>8.14</v>
      </c>
      <c r="I14" s="5">
        <v>9.16</v>
      </c>
      <c r="J14" s="5">
        <v>4.83</v>
      </c>
      <c r="K14" s="5">
        <v>5.04</v>
      </c>
      <c r="L14" s="5">
        <v>11.95</v>
      </c>
      <c r="M14" s="5">
        <v>9.09</v>
      </c>
      <c r="N14" s="5">
        <v>9.29</v>
      </c>
      <c r="O14" s="5">
        <v>5.04</v>
      </c>
      <c r="P14" s="5">
        <v>5.41</v>
      </c>
      <c r="Q14" s="5">
        <v>3.96</v>
      </c>
      <c r="R14" s="5">
        <v>14.12</v>
      </c>
      <c r="S14" s="5">
        <v>8.33</v>
      </c>
      <c r="T14" s="5">
        <v>7.21</v>
      </c>
      <c r="U14" s="5">
        <v>14.15</v>
      </c>
      <c r="V14" s="5">
        <v>6.7</v>
      </c>
      <c r="W14" s="5">
        <v>7.46</v>
      </c>
      <c r="X14" s="5">
        <v>4.41</v>
      </c>
      <c r="Y14" s="5">
        <v>4.66</v>
      </c>
      <c r="Z14" s="5">
        <v>2.23</v>
      </c>
      <c r="AA14" s="5">
        <v>3.1</v>
      </c>
      <c r="AB14" s="5">
        <v>0.65</v>
      </c>
      <c r="AC14" s="5" t="s">
        <v>1873</v>
      </c>
    </row>
    <row r="15" spans="1:29" ht="27.75" customHeight="1">
      <c r="A15" s="5" t="s">
        <v>1880</v>
      </c>
      <c r="B15" s="5">
        <v>1335.64</v>
      </c>
      <c r="C15" s="5">
        <v>106.44</v>
      </c>
      <c r="D15" s="5">
        <v>114.54</v>
      </c>
      <c r="E15" s="5">
        <v>95.94</v>
      </c>
      <c r="F15" s="5">
        <v>136.51</v>
      </c>
      <c r="G15" s="5">
        <v>62.75</v>
      </c>
      <c r="H15" s="5">
        <v>47.88</v>
      </c>
      <c r="I15" s="5">
        <v>54.27</v>
      </c>
      <c r="J15" s="5">
        <v>28.53</v>
      </c>
      <c r="K15" s="5">
        <v>29.18</v>
      </c>
      <c r="L15" s="5">
        <v>66.14</v>
      </c>
      <c r="M15" s="5">
        <v>51.07</v>
      </c>
      <c r="N15" s="5">
        <v>45.68</v>
      </c>
      <c r="O15" s="5">
        <v>24.79</v>
      </c>
      <c r="P15" s="5">
        <v>27.47</v>
      </c>
      <c r="Q15" s="5">
        <v>22.04</v>
      </c>
      <c r="R15" s="5">
        <v>79.84</v>
      </c>
      <c r="S15" s="5">
        <v>45.51</v>
      </c>
      <c r="T15" s="5">
        <v>39.46</v>
      </c>
      <c r="U15" s="5">
        <v>85.58</v>
      </c>
      <c r="V15" s="5">
        <v>33.66</v>
      </c>
      <c r="W15" s="5">
        <v>43.1</v>
      </c>
      <c r="X15" s="5">
        <v>26.26</v>
      </c>
      <c r="Y15" s="5">
        <v>30.79</v>
      </c>
      <c r="Z15" s="5">
        <v>14.07</v>
      </c>
      <c r="AA15" s="5">
        <v>19.43</v>
      </c>
      <c r="AB15" s="5">
        <v>4.71</v>
      </c>
      <c r="AC15" s="5" t="s">
        <v>1873</v>
      </c>
    </row>
    <row r="16" spans="1:29" ht="27.75" customHeight="1">
      <c r="A16" s="5" t="s">
        <v>1881</v>
      </c>
      <c r="B16" s="5">
        <v>69.57999999999998</v>
      </c>
      <c r="C16" s="5">
        <v>3.64</v>
      </c>
      <c r="D16" s="5">
        <v>5.83</v>
      </c>
      <c r="E16" s="5">
        <v>4.16</v>
      </c>
      <c r="F16" s="5">
        <v>5.09</v>
      </c>
      <c r="G16" s="5">
        <v>4.14</v>
      </c>
      <c r="H16" s="5">
        <v>5.05</v>
      </c>
      <c r="I16" s="5">
        <v>4.1</v>
      </c>
      <c r="J16" s="5">
        <v>2.16</v>
      </c>
      <c r="K16" s="5">
        <v>1.45</v>
      </c>
      <c r="L16" s="5">
        <v>3.08</v>
      </c>
      <c r="M16" s="5">
        <v>2.89</v>
      </c>
      <c r="N16" s="5">
        <v>4.24</v>
      </c>
      <c r="O16" s="5">
        <v>1.79</v>
      </c>
      <c r="P16" s="5">
        <v>1.66</v>
      </c>
      <c r="Q16" s="5">
        <v>1.03</v>
      </c>
      <c r="R16" s="5">
        <v>3.87</v>
      </c>
      <c r="S16" s="5">
        <v>3.88</v>
      </c>
      <c r="T16" s="5">
        <v>2.74</v>
      </c>
      <c r="U16" s="5">
        <v>2.84</v>
      </c>
      <c r="V16" s="5">
        <v>1.78</v>
      </c>
      <c r="W16" s="5">
        <v>1.99</v>
      </c>
      <c r="X16" s="5">
        <v>0.4</v>
      </c>
      <c r="Y16" s="5">
        <v>0.49</v>
      </c>
      <c r="Z16" s="5">
        <v>0.44</v>
      </c>
      <c r="AA16" s="5">
        <v>0.74</v>
      </c>
      <c r="AB16" s="5">
        <v>0.1</v>
      </c>
      <c r="AC16" s="5" t="s">
        <v>1873</v>
      </c>
    </row>
    <row r="17" spans="1:29" ht="27.75" customHeight="1">
      <c r="A17" s="5" t="s">
        <v>1882</v>
      </c>
      <c r="B17" s="5">
        <v>2364.4199999999996</v>
      </c>
      <c r="C17" s="5">
        <v>127.01</v>
      </c>
      <c r="D17" s="5">
        <v>87.75</v>
      </c>
      <c r="E17" s="5">
        <v>91.26</v>
      </c>
      <c r="F17" s="5">
        <v>94.47</v>
      </c>
      <c r="G17" s="5">
        <v>70.3</v>
      </c>
      <c r="H17" s="5">
        <v>70.53999999999999</v>
      </c>
      <c r="I17" s="5">
        <v>84.97</v>
      </c>
      <c r="J17" s="5">
        <v>63.25</v>
      </c>
      <c r="K17" s="5">
        <v>57.38</v>
      </c>
      <c r="L17" s="5">
        <v>90.79</v>
      </c>
      <c r="M17" s="5">
        <v>121.29</v>
      </c>
      <c r="N17" s="5">
        <v>83.02000000000001</v>
      </c>
      <c r="O17" s="5">
        <v>60.64</v>
      </c>
      <c r="P17" s="5">
        <v>61</v>
      </c>
      <c r="Q17" s="5">
        <v>52.34</v>
      </c>
      <c r="R17" s="5">
        <v>71.33</v>
      </c>
      <c r="S17" s="5">
        <v>123.32</v>
      </c>
      <c r="T17" s="5">
        <v>71.86</v>
      </c>
      <c r="U17" s="5">
        <v>158.03</v>
      </c>
      <c r="V17" s="5">
        <v>123.68</v>
      </c>
      <c r="W17" s="5">
        <v>116.32</v>
      </c>
      <c r="X17" s="5">
        <v>148.61</v>
      </c>
      <c r="Y17" s="5">
        <v>54.27</v>
      </c>
      <c r="Z17" s="5">
        <v>176.11</v>
      </c>
      <c r="AA17" s="5">
        <v>58.68</v>
      </c>
      <c r="AB17" s="5">
        <v>46.2</v>
      </c>
      <c r="AC17" s="5"/>
    </row>
    <row r="18" spans="1:29" ht="27.75" customHeight="1">
      <c r="A18" s="5" t="s">
        <v>1883</v>
      </c>
      <c r="B18" s="5">
        <v>258.81</v>
      </c>
      <c r="C18" s="5">
        <v>18.87</v>
      </c>
      <c r="D18" s="5">
        <v>21.24</v>
      </c>
      <c r="E18" s="5">
        <v>17.22</v>
      </c>
      <c r="F18" s="5">
        <v>26.89</v>
      </c>
      <c r="G18" s="5">
        <v>13.7</v>
      </c>
      <c r="H18" s="5">
        <v>7.02</v>
      </c>
      <c r="I18" s="5">
        <v>8.95</v>
      </c>
      <c r="J18" s="5">
        <v>4.42</v>
      </c>
      <c r="K18" s="5">
        <v>5.15</v>
      </c>
      <c r="L18" s="5">
        <v>8.33</v>
      </c>
      <c r="M18" s="5">
        <v>6.17</v>
      </c>
      <c r="N18" s="5">
        <v>10.68</v>
      </c>
      <c r="O18" s="5">
        <v>5.62</v>
      </c>
      <c r="P18" s="5">
        <v>8.17</v>
      </c>
      <c r="Q18" s="5">
        <v>2.82</v>
      </c>
      <c r="R18" s="5">
        <v>15.46</v>
      </c>
      <c r="S18" s="5">
        <v>7.79</v>
      </c>
      <c r="T18" s="5">
        <v>11.2</v>
      </c>
      <c r="U18" s="5">
        <v>16.26</v>
      </c>
      <c r="V18" s="5">
        <v>11.31</v>
      </c>
      <c r="W18" s="5">
        <v>7.96</v>
      </c>
      <c r="X18" s="5">
        <v>7.22</v>
      </c>
      <c r="Y18" s="5">
        <v>5.33</v>
      </c>
      <c r="Z18" s="5">
        <v>5.98</v>
      </c>
      <c r="AA18" s="5">
        <v>5.05</v>
      </c>
      <c r="AB18" s="5">
        <v>0</v>
      </c>
      <c r="AC18" s="5" t="s">
        <v>1873</v>
      </c>
    </row>
    <row r="19" spans="1:29" ht="27.75" customHeight="1">
      <c r="A19" s="5" t="s">
        <v>1884</v>
      </c>
      <c r="B19" s="5">
        <v>185.32</v>
      </c>
      <c r="C19" s="5">
        <v>12.3</v>
      </c>
      <c r="D19" s="5">
        <v>14.11</v>
      </c>
      <c r="E19" s="5">
        <v>11.43</v>
      </c>
      <c r="F19" s="5">
        <v>18.18</v>
      </c>
      <c r="G19" s="5">
        <v>10.5</v>
      </c>
      <c r="H19" s="5">
        <v>4.52</v>
      </c>
      <c r="I19" s="5">
        <v>7.02</v>
      </c>
      <c r="J19" s="5">
        <v>2.83</v>
      </c>
      <c r="K19" s="5">
        <v>3.23</v>
      </c>
      <c r="L19" s="5">
        <v>5.46</v>
      </c>
      <c r="M19" s="5">
        <v>4.12</v>
      </c>
      <c r="N19" s="5">
        <v>6.78</v>
      </c>
      <c r="O19" s="5">
        <v>3.46</v>
      </c>
      <c r="P19" s="5">
        <v>5.27</v>
      </c>
      <c r="Q19" s="5">
        <v>1.52</v>
      </c>
      <c r="R19" s="5">
        <v>9.87</v>
      </c>
      <c r="S19" s="5">
        <v>5.25</v>
      </c>
      <c r="T19" s="5">
        <v>7.38</v>
      </c>
      <c r="U19" s="5">
        <v>11.04</v>
      </c>
      <c r="V19" s="5">
        <v>7.37</v>
      </c>
      <c r="W19" s="5">
        <v>5.4</v>
      </c>
      <c r="X19" s="5">
        <v>6.11</v>
      </c>
      <c r="Y19" s="5">
        <v>9.38</v>
      </c>
      <c r="Z19" s="5">
        <v>4.13</v>
      </c>
      <c r="AA19" s="5">
        <v>7.46</v>
      </c>
      <c r="AB19" s="5">
        <v>1.2</v>
      </c>
      <c r="AC19" s="5" t="s">
        <v>1873</v>
      </c>
    </row>
    <row r="20" spans="1:29" ht="27.75" customHeight="1">
      <c r="A20" s="5" t="s">
        <v>1885</v>
      </c>
      <c r="B20" s="5">
        <v>480</v>
      </c>
      <c r="C20" s="5">
        <v>21</v>
      </c>
      <c r="D20" s="5">
        <v>21</v>
      </c>
      <c r="E20" s="5">
        <v>18</v>
      </c>
      <c r="F20" s="5">
        <v>18</v>
      </c>
      <c r="G20" s="5">
        <v>18</v>
      </c>
      <c r="H20" s="5">
        <v>18</v>
      </c>
      <c r="I20" s="5">
        <v>18</v>
      </c>
      <c r="J20" s="5">
        <v>21</v>
      </c>
      <c r="K20" s="5">
        <v>21</v>
      </c>
      <c r="L20" s="5">
        <v>21</v>
      </c>
      <c r="M20" s="5">
        <v>21</v>
      </c>
      <c r="N20" s="5">
        <v>21</v>
      </c>
      <c r="O20" s="5">
        <v>21</v>
      </c>
      <c r="P20" s="5">
        <v>18</v>
      </c>
      <c r="Q20" s="5">
        <v>21</v>
      </c>
      <c r="R20" s="5">
        <v>18</v>
      </c>
      <c r="S20" s="5">
        <v>18</v>
      </c>
      <c r="T20" s="5">
        <v>18</v>
      </c>
      <c r="U20" s="5">
        <v>18</v>
      </c>
      <c r="V20" s="5">
        <v>18</v>
      </c>
      <c r="W20" s="5">
        <v>18</v>
      </c>
      <c r="X20" s="5">
        <v>15</v>
      </c>
      <c r="Y20" s="5">
        <v>15</v>
      </c>
      <c r="Z20" s="5">
        <v>15</v>
      </c>
      <c r="AA20" s="5">
        <v>15</v>
      </c>
      <c r="AB20" s="5">
        <v>15</v>
      </c>
      <c r="AC20" s="5" t="s">
        <v>1873</v>
      </c>
    </row>
    <row r="21" spans="1:29" ht="27.75" customHeight="1">
      <c r="A21" s="5" t="s">
        <v>1886</v>
      </c>
      <c r="B21" s="5">
        <v>60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15</v>
      </c>
      <c r="J21" s="5">
        <v>0</v>
      </c>
      <c r="K21" s="5">
        <v>5</v>
      </c>
      <c r="L21" s="5">
        <v>15</v>
      </c>
      <c r="M21" s="5">
        <v>15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10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 t="s">
        <v>1873</v>
      </c>
    </row>
    <row r="22" spans="1:29" ht="27.75" customHeight="1">
      <c r="A22" s="5" t="s">
        <v>1887</v>
      </c>
      <c r="B22" s="5">
        <v>70</v>
      </c>
      <c r="C22" s="5">
        <v>10</v>
      </c>
      <c r="D22" s="5">
        <v>0</v>
      </c>
      <c r="E22" s="5">
        <v>10</v>
      </c>
      <c r="F22" s="5">
        <v>0</v>
      </c>
      <c r="G22" s="5">
        <v>0</v>
      </c>
      <c r="H22" s="5">
        <v>0</v>
      </c>
      <c r="I22" s="5">
        <v>10</v>
      </c>
      <c r="J22" s="5">
        <v>0</v>
      </c>
      <c r="K22" s="5">
        <v>0</v>
      </c>
      <c r="L22" s="5">
        <v>10</v>
      </c>
      <c r="M22" s="5">
        <v>10</v>
      </c>
      <c r="N22" s="5">
        <v>10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 t="s">
        <v>1873</v>
      </c>
    </row>
    <row r="23" spans="1:29" ht="27.75" customHeight="1">
      <c r="A23" s="5" t="s">
        <v>1888</v>
      </c>
      <c r="B23" s="5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15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 t="s">
        <v>1873</v>
      </c>
    </row>
    <row r="24" spans="1:29" ht="27.75" customHeight="1">
      <c r="A24" s="5" t="s">
        <v>1889</v>
      </c>
      <c r="B24" s="5">
        <v>20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20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 t="s">
        <v>1873</v>
      </c>
    </row>
    <row r="25" spans="1:29" ht="27.75" customHeight="1">
      <c r="A25" s="5" t="s">
        <v>1890</v>
      </c>
      <c r="B25" s="5">
        <v>15</v>
      </c>
      <c r="C25" s="5">
        <v>3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6</v>
      </c>
      <c r="J25" s="5">
        <v>0</v>
      </c>
      <c r="K25" s="5">
        <v>3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3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 t="s">
        <v>1873</v>
      </c>
    </row>
    <row r="26" spans="1:29" ht="27.75" customHeight="1">
      <c r="A26" s="5" t="s">
        <v>1891</v>
      </c>
      <c r="B26" s="5">
        <v>8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8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 t="s">
        <v>1873</v>
      </c>
    </row>
    <row r="27" spans="1:29" ht="27.75" customHeight="1">
      <c r="A27" s="5" t="s">
        <v>1892</v>
      </c>
      <c r="B27" s="5">
        <v>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5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 t="s">
        <v>1873</v>
      </c>
    </row>
    <row r="28" spans="1:29" ht="27.75" customHeight="1">
      <c r="A28" s="5" t="s">
        <v>1893</v>
      </c>
      <c r="B28" s="5">
        <v>11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 t="s">
        <v>1873</v>
      </c>
    </row>
    <row r="29" spans="1:29" ht="27.75" customHeight="1">
      <c r="A29" s="5" t="s">
        <v>1894</v>
      </c>
      <c r="B29" s="5">
        <v>27.16</v>
      </c>
      <c r="C29" s="5">
        <v>0</v>
      </c>
      <c r="D29" s="5">
        <v>0</v>
      </c>
      <c r="E29" s="5">
        <v>0</v>
      </c>
      <c r="F29" s="5">
        <v>0</v>
      </c>
      <c r="G29" s="5">
        <v>2.44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24.72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/>
    </row>
    <row r="30" spans="1:29" ht="27.75" customHeight="1">
      <c r="A30" s="5" t="s">
        <v>1895</v>
      </c>
      <c r="B30" s="5">
        <v>70.68000000000002</v>
      </c>
      <c r="C30" s="5">
        <v>6.84</v>
      </c>
      <c r="D30" s="5">
        <v>11.4</v>
      </c>
      <c r="E30" s="5">
        <v>6.84</v>
      </c>
      <c r="F30" s="5">
        <v>11.4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4.56</v>
      </c>
      <c r="O30" s="5">
        <v>4.56</v>
      </c>
      <c r="P30" s="5">
        <v>4.56</v>
      </c>
      <c r="Q30" s="5">
        <v>0</v>
      </c>
      <c r="R30" s="5">
        <v>0</v>
      </c>
      <c r="S30" s="5">
        <v>2.28</v>
      </c>
      <c r="T30" s="5">
        <v>2.28</v>
      </c>
      <c r="U30" s="5">
        <v>2.28</v>
      </c>
      <c r="V30" s="5">
        <v>2.28</v>
      </c>
      <c r="W30" s="5">
        <v>2.28</v>
      </c>
      <c r="X30" s="5">
        <v>2.28</v>
      </c>
      <c r="Y30" s="5">
        <v>4.56</v>
      </c>
      <c r="Z30" s="5">
        <v>0</v>
      </c>
      <c r="AA30" s="5">
        <v>2.28</v>
      </c>
      <c r="AB30" s="5">
        <v>0</v>
      </c>
      <c r="AC30" s="5"/>
    </row>
    <row r="31" spans="1:29" ht="27.75" customHeight="1">
      <c r="A31" s="5" t="s">
        <v>1896</v>
      </c>
      <c r="B31" s="5">
        <v>500</v>
      </c>
      <c r="C31" s="5">
        <v>20</v>
      </c>
      <c r="D31" s="5">
        <v>20</v>
      </c>
      <c r="E31" s="5">
        <v>20</v>
      </c>
      <c r="F31" s="5">
        <v>20</v>
      </c>
      <c r="G31" s="5">
        <v>20</v>
      </c>
      <c r="H31" s="5">
        <v>20</v>
      </c>
      <c r="I31" s="5">
        <v>20</v>
      </c>
      <c r="J31" s="5">
        <v>20</v>
      </c>
      <c r="K31" s="5">
        <v>20</v>
      </c>
      <c r="L31" s="5">
        <v>20</v>
      </c>
      <c r="M31" s="5">
        <v>20</v>
      </c>
      <c r="N31" s="5">
        <v>20</v>
      </c>
      <c r="O31" s="5">
        <v>20</v>
      </c>
      <c r="P31" s="5">
        <v>20</v>
      </c>
      <c r="Q31" s="5">
        <v>20</v>
      </c>
      <c r="R31" s="5">
        <v>20</v>
      </c>
      <c r="S31" s="5">
        <v>20</v>
      </c>
      <c r="T31" s="5">
        <v>20</v>
      </c>
      <c r="U31" s="5">
        <v>20</v>
      </c>
      <c r="V31" s="5">
        <v>20</v>
      </c>
      <c r="W31" s="5">
        <v>20</v>
      </c>
      <c r="X31" s="5">
        <v>20</v>
      </c>
      <c r="Y31" s="5">
        <v>20</v>
      </c>
      <c r="Z31" s="5">
        <v>20</v>
      </c>
      <c r="AA31" s="5">
        <v>20</v>
      </c>
      <c r="AB31" s="5">
        <v>0</v>
      </c>
      <c r="AC31" s="5" t="s">
        <v>1873</v>
      </c>
    </row>
    <row r="32" spans="1:29" ht="27.75" customHeight="1">
      <c r="A32" s="5" t="s">
        <v>1897</v>
      </c>
      <c r="B32" s="5">
        <v>638.4499999999999</v>
      </c>
      <c r="C32" s="5">
        <v>35</v>
      </c>
      <c r="D32" s="5">
        <v>0</v>
      </c>
      <c r="E32" s="5">
        <v>7.77</v>
      </c>
      <c r="F32" s="5">
        <v>0</v>
      </c>
      <c r="G32" s="5">
        <v>5.66</v>
      </c>
      <c r="H32" s="5">
        <v>21</v>
      </c>
      <c r="I32" s="5">
        <v>0</v>
      </c>
      <c r="J32" s="5">
        <v>15</v>
      </c>
      <c r="K32" s="5">
        <v>0</v>
      </c>
      <c r="L32" s="5">
        <v>0</v>
      </c>
      <c r="M32" s="5">
        <v>32</v>
      </c>
      <c r="N32" s="5">
        <v>10</v>
      </c>
      <c r="O32" s="5">
        <v>6</v>
      </c>
      <c r="P32" s="5">
        <v>5</v>
      </c>
      <c r="Q32" s="5">
        <v>7</v>
      </c>
      <c r="R32" s="5">
        <v>8</v>
      </c>
      <c r="S32" s="5">
        <v>70</v>
      </c>
      <c r="T32" s="5">
        <v>13</v>
      </c>
      <c r="U32" s="5">
        <v>90.45</v>
      </c>
      <c r="V32" s="5">
        <v>15</v>
      </c>
      <c r="W32" s="5">
        <v>29.68</v>
      </c>
      <c r="X32" s="5">
        <v>98</v>
      </c>
      <c r="Y32" s="5">
        <v>0</v>
      </c>
      <c r="Z32" s="5">
        <v>131</v>
      </c>
      <c r="AA32" s="5">
        <v>8.89</v>
      </c>
      <c r="AB32" s="5">
        <v>30</v>
      </c>
      <c r="AC32" s="5"/>
    </row>
    <row r="33" spans="1:29" ht="27.75" customHeight="1">
      <c r="A33" s="5" t="s">
        <v>1898</v>
      </c>
      <c r="B33" s="5">
        <v>367.31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</sheetData>
  <sheetProtection/>
  <mergeCells count="2">
    <mergeCell ref="A1:AC1"/>
    <mergeCell ref="N2:O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Administrator</cp:lastModifiedBy>
  <cp:lastPrinted>2017-04-20T02:41:20Z</cp:lastPrinted>
  <dcterms:created xsi:type="dcterms:W3CDTF">2014-03-10T11:55:58Z</dcterms:created>
  <dcterms:modified xsi:type="dcterms:W3CDTF">2017-11-13T07:12:49Z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