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支出情况表" sheetId="8" r:id="rId8"/>
    <sheet name="Sheet1" sheetId="9" r:id="rId9"/>
  </sheets>
  <definedNames>
    <definedName name="_xlnm.Print_Area" localSheetId="0">'1部门收支总体情况表'!$A$1:$M$24</definedName>
    <definedName name="_xlnm.Print_Area" localSheetId="5">'6一般公共预算基本支出情况表'!$A$1:$E$57</definedName>
    <definedName name="_xlnm.Print_Area" localSheetId="6">'7一般公共预算“三公”经费支出情况表'!$A$1:$B$13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'6一般公共预算基本支出情况表'!$2:$8</definedName>
    <definedName name="_xlnm.Print_Titles" localSheetId="6">'7一般公共预算“三公”经费支出情况表'!$1:$4</definedName>
    <definedName name="_xlnm.Print_Titles" localSheetId="7">'8政府性基金支出情况表'!$1:$10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M38" authorId="0">
      <text>
        <r>
          <rPr>
            <sz val="9"/>
            <rFont val="宋体"/>
            <family val="0"/>
          </rPr>
          <t>其中党建855800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M38" authorId="0">
      <text>
        <r>
          <rPr>
            <sz val="9"/>
            <rFont val="宋体"/>
            <family val="0"/>
          </rPr>
          <t>其中党建855800</t>
        </r>
      </text>
    </comment>
    <comment ref="K38" authorId="0">
      <text>
        <r>
          <rPr>
            <sz val="9"/>
            <rFont val="宋体"/>
            <family val="0"/>
          </rPr>
          <t>其中党建855800</t>
        </r>
      </text>
    </comment>
  </commentList>
</comments>
</file>

<file path=xl/sharedStrings.xml><?xml version="1.0" encoding="utf-8"?>
<sst xmlns="http://schemas.openxmlformats.org/spreadsheetml/2006/main" count="780" uniqueCount="235">
  <si>
    <t>预算01表</t>
  </si>
  <si>
    <t xml:space="preserve"> 2020年部门收支总体情况表</t>
  </si>
  <si>
    <t>单位名称：鲁山县辛集乡人民政府</t>
  </si>
  <si>
    <t>单位：元</t>
  </si>
  <si>
    <t>收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</si>
  <si>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</si>
  <si>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</si>
  <si>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</si>
  <si>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</si>
  <si>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</si>
  <si>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</si>
  <si>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</si>
  <si>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</si>
  <si>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</si>
  <si>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</si>
  <si>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</si>
  <si>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</si>
  <si>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</si>
  <si>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</si>
  <si>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</si>
  <si>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</si>
  <si>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</si>
  <si>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</si>
  <si>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</si>
  <si>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</si>
  <si>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</si>
  <si>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</si>
  <si>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</si>
  <si>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</si>
  <si>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</si>
  <si>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1、基本建设支出</t>
  </si>
  <si>
    <t>２、事业发展专项支出</t>
  </si>
  <si>
    <t>３、专项业务支出</t>
  </si>
  <si>
    <t>４、经济发展支出</t>
  </si>
  <si>
    <t>５、债务项目支出</t>
  </si>
  <si>
    <t>６、其他各项支出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</si>
  <si>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</si>
  <si>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</si>
  <si>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</si>
  <si>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</si>
  <si>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</si>
  <si>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</si>
  <si>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2020年部门收入总体情况表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</si>
  <si>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</si>
  <si>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</si>
  <si>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</si>
  <si>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</si>
  <si>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</si>
  <si>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</si>
  <si>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</si>
  <si>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</si>
  <si>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</si>
  <si>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</si>
  <si>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</si>
  <si>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</si>
  <si>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鲁山县辛集乡人民政府</t>
  </si>
  <si>
    <t>201</t>
  </si>
  <si>
    <t>03</t>
  </si>
  <si>
    <t>01</t>
  </si>
  <si>
    <t xml:space="preserve">  </t>
  </si>
  <si>
    <t xml:space="preserve">  行政运行</t>
  </si>
  <si>
    <t>08</t>
  </si>
  <si>
    <t xml:space="preserve">  信访事务</t>
  </si>
  <si>
    <t>99</t>
  </si>
  <si>
    <t xml:space="preserve">  其他政府办公厅（室）及相关机构事务支出</t>
  </si>
  <si>
    <t>06</t>
  </si>
  <si>
    <t>50</t>
  </si>
  <si>
    <t xml:space="preserve">  财政事业运行</t>
  </si>
  <si>
    <t xml:space="preserve">  其他财政事务支出</t>
  </si>
  <si>
    <t>11</t>
  </si>
  <si>
    <t xml:space="preserve">  纪检行政运行</t>
  </si>
  <si>
    <t>31</t>
  </si>
  <si>
    <t xml:space="preserve">  党委行政运行</t>
  </si>
  <si>
    <t>207</t>
  </si>
  <si>
    <t xml:space="preserve">  其他文化和旅游支出</t>
  </si>
  <si>
    <t>208</t>
  </si>
  <si>
    <t>02</t>
  </si>
  <si>
    <t xml:space="preserve">  其他民政管理事务支出</t>
  </si>
  <si>
    <t>05</t>
  </si>
  <si>
    <t xml:space="preserve">  机关事业单位基本养老保险缴费支出</t>
  </si>
  <si>
    <t xml:space="preserve">  死亡抚恤</t>
  </si>
  <si>
    <t>25</t>
  </si>
  <si>
    <t xml:space="preserve">  其他农村生活救助</t>
  </si>
  <si>
    <t>27</t>
  </si>
  <si>
    <t xml:space="preserve">  财政对失业保险基金的补助</t>
  </si>
  <si>
    <t xml:space="preserve">  财政对工伤保险基金的补助</t>
  </si>
  <si>
    <t xml:space="preserve">  财政对生育保险基金的补助</t>
  </si>
  <si>
    <t xml:space="preserve">  其他社会保障和就业支出</t>
  </si>
  <si>
    <t>210</t>
  </si>
  <si>
    <t>07</t>
  </si>
  <si>
    <t>17</t>
  </si>
  <si>
    <t xml:space="preserve">  计划生育服务</t>
  </si>
  <si>
    <t xml:space="preserve">  其他计划生育事务支出</t>
  </si>
  <si>
    <t xml:space="preserve">  行政单位医疗</t>
  </si>
  <si>
    <t xml:space="preserve">  事业单位医疗</t>
  </si>
  <si>
    <t>211</t>
  </si>
  <si>
    <t>04</t>
  </si>
  <si>
    <t xml:space="preserve">  农村环境保护</t>
  </si>
  <si>
    <t>212</t>
  </si>
  <si>
    <t xml:space="preserve">  其他城乡社区管理事务</t>
  </si>
  <si>
    <t xml:space="preserve">  城乡社区环境卫生</t>
  </si>
  <si>
    <t xml:space="preserve">  征地和拆迁补偿支出</t>
  </si>
  <si>
    <t xml:space="preserve">  土地出让业务支出</t>
  </si>
  <si>
    <t xml:space="preserve">  其他国有土地使用权出让收入安排的支出</t>
  </si>
  <si>
    <t>213</t>
  </si>
  <si>
    <t xml:space="preserve">  农业事业运行</t>
  </si>
  <si>
    <t>52</t>
  </si>
  <si>
    <t xml:space="preserve">  农业对高校毕业生到基层任职补助</t>
  </si>
  <si>
    <t xml:space="preserve">  扶贫一般行政管理</t>
  </si>
  <si>
    <t xml:space="preserve">  对村民委员会和村党支部的补助</t>
  </si>
  <si>
    <t>221</t>
  </si>
  <si>
    <t xml:space="preserve">  住房公积金</t>
  </si>
  <si>
    <t>227</t>
  </si>
  <si>
    <t xml:space="preserve">  预备费</t>
  </si>
  <si>
    <t>预算03表</t>
  </si>
  <si>
    <t>2020年部门支出总体情况表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</si>
  <si>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</si>
  <si>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</si>
  <si>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</si>
  <si>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</si>
  <si>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</si>
  <si>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</si>
  <si>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</si>
  <si>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</si>
  <si>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2020年财政拨款收支总体情况表</t>
  </si>
  <si>
    <t>单位：万元</t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</si>
  <si>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</si>
  <si>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</si>
  <si>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</si>
  <si>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</si>
  <si>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</si>
  <si>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</si>
  <si>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</si>
  <si>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</si>
  <si>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</si>
  <si>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</si>
  <si>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</si>
  <si>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</si>
  <si>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</si>
  <si>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</si>
  <si>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</si>
  <si>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</si>
  <si>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</si>
  <si>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</si>
  <si>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</si>
  <si>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</si>
  <si>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</si>
  <si>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</si>
  <si>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</si>
  <si>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</si>
  <si>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</si>
  <si>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</si>
  <si>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</si>
  <si>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</si>
  <si>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</si>
  <si>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</si>
  <si>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</si>
  <si>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</si>
  <si>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</si>
  <si>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2020年一般公共预算支出情况表</t>
  </si>
  <si>
    <r>
      <t>预算0</t>
    </r>
    <r>
      <rPr>
        <sz val="9"/>
        <rFont val="宋体"/>
        <family val="0"/>
      </rPr>
      <t>6表</t>
    </r>
  </si>
  <si>
    <t>2020年一般公共预算基本支出情况表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</si>
  <si>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</si>
  <si>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</si>
  <si>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</si>
  <si>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</si>
  <si>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</si>
  <si>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</si>
  <si>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</si>
  <si>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</si>
  <si>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</si>
  <si>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>10</t>
  </si>
  <si>
    <t xml:space="preserve">  职工基本医疗保险缴费</t>
  </si>
  <si>
    <t xml:space="preserve">  其他社会保险缴费</t>
  </si>
  <si>
    <t>13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</si>
  <si>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</si>
  <si>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</si>
  <si>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</si>
  <si>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</si>
  <si>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</si>
  <si>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</si>
  <si>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</si>
  <si>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</si>
  <si>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</si>
  <si>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</si>
  <si>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</si>
  <si>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</si>
  <si>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</si>
  <si>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</si>
  <si>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</si>
  <si>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</si>
  <si>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</si>
  <si>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</si>
  <si>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</si>
  <si>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</si>
  <si>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</si>
  <si>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 xml:space="preserve">  公务接待费</t>
  </si>
  <si>
    <t>18</t>
  </si>
  <si>
    <t xml:space="preserve">  专用材料费</t>
  </si>
  <si>
    <t xml:space="preserve">  专用燃料费</t>
  </si>
  <si>
    <t>26</t>
  </si>
  <si>
    <t xml:space="preserve">  劳务费</t>
  </si>
  <si>
    <t xml:space="preserve">  委托业务费</t>
  </si>
  <si>
    <t>28</t>
  </si>
  <si>
    <t xml:space="preserve">  工会经费</t>
  </si>
  <si>
    <t>29</t>
  </si>
  <si>
    <t xml:space="preserve">  福利费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</si>
  <si>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</si>
  <si>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</si>
  <si>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</si>
  <si>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</si>
  <si>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</si>
  <si>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</si>
  <si>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</si>
  <si>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</si>
  <si>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</si>
  <si>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</si>
  <si>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其他对个人和家庭的补助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</si>
  <si>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</si>
  <si>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</si>
  <si>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</si>
  <si>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</si>
  <si>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</si>
  <si>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1、会议费</t>
  </si>
  <si>
    <t>2、因公出国（境）费用</t>
  </si>
  <si>
    <t>3、公务接待费</t>
  </si>
  <si>
    <t>4、公务用车费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</si>
  <si>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</si>
  <si>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</si>
  <si>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</si>
  <si>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</si>
  <si>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</si>
  <si>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工资福利 支出</t>
  </si>
  <si>
    <t>商品服务 支出</t>
  </si>
  <si>
    <t xml:space="preserve">   征地和拆迁补偿支出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</si>
</sst>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0_ "/>
    <numFmt numFmtId="180" formatCode="#,##0.0_ "/>
    <numFmt numFmtId="181" formatCode="* #,##0.00;* \-#,##0.00;* &quot;&quot;??;@"/>
    <numFmt numFmtId="182" formatCode="#,##0.00_);[Red]\(#,##0.00\)"/>
    <numFmt numFmtId="183" formatCode=";;"/>
    <numFmt numFmtId="184" formatCode="#,##0.0"/>
    <numFmt numFmtId="185" formatCode="0.0_);[Red]\(0.0\)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20" fillId="4" borderId="1" applyNumberFormat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12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0" borderId="4" applyNumberFormat="0" applyFill="0" applyAlignment="0" applyProtection="0"/>
    <xf numFmtId="0" fontId="12" fillId="10" borderId="0" applyNumberFormat="0" applyBorder="0" applyAlignment="0" applyProtection="0"/>
    <xf numFmtId="0" fontId="17" fillId="0" borderId="5" applyNumberFormat="0" applyFill="0" applyAlignment="0" applyProtection="0"/>
    <xf numFmtId="0" fontId="12" fillId="11" borderId="0" applyNumberFormat="0" applyBorder="0" applyAlignment="0" applyProtection="0"/>
    <xf numFmtId="0" fontId="16" fillId="12" borderId="6" applyNumberFormat="0" applyAlignment="0" applyProtection="0"/>
    <xf numFmtId="0" fontId="11" fillId="13" borderId="0" applyNumberFormat="0" applyBorder="0" applyAlignment="0" applyProtection="0"/>
    <xf numFmtId="0" fontId="14" fillId="12" borderId="1" applyNumberFormat="0" applyAlignment="0" applyProtection="0"/>
    <xf numFmtId="0" fontId="15" fillId="14" borderId="7" applyNumberFormat="0" applyAlignment="0" applyProtection="0"/>
    <xf numFmtId="0" fontId="11" fillId="4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8" applyNumberFormat="0" applyFill="0" applyAlignment="0" applyProtection="0"/>
    <xf numFmtId="0" fontId="21" fillId="0" borderId="9" applyNumberFormat="0" applyFill="0" applyAlignment="0" applyProtection="0"/>
    <xf numFmtId="0" fontId="11" fillId="16" borderId="0" applyNumberFormat="0" applyBorder="0" applyAlignment="0" applyProtection="0"/>
    <xf numFmtId="0" fontId="25" fillId="3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1" fillId="9" borderId="0" applyNumberFormat="0" applyBorder="0" applyAlignment="0" applyProtection="0"/>
    <xf numFmtId="0" fontId="12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2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9" borderId="0" applyNumberFormat="0" applyBorder="0" applyAlignment="0" applyProtection="0"/>
    <xf numFmtId="0" fontId="12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1" fillId="13" borderId="0" applyNumberFormat="0" applyBorder="0" applyAlignment="0" applyProtection="0"/>
    <xf numFmtId="0" fontId="12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21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0" fontId="0" fillId="0" borderId="0" xfId="90" applyFont="1">
      <alignment/>
      <protection/>
    </xf>
    <xf numFmtId="0" fontId="1" fillId="0" borderId="0" xfId="90">
      <alignment/>
      <protection/>
    </xf>
    <xf numFmtId="176" fontId="2" fillId="0" borderId="0" xfId="90" applyNumberFormat="1" applyFont="1" applyFill="1" applyAlignment="1" applyProtection="1">
      <alignment horizontal="center" vertical="center"/>
      <protection/>
    </xf>
    <xf numFmtId="177" fontId="2" fillId="0" borderId="0" xfId="90" applyNumberFormat="1" applyFont="1" applyFill="1" applyAlignment="1" applyProtection="1">
      <alignment horizontal="center" vertical="center"/>
      <protection/>
    </xf>
    <xf numFmtId="0" fontId="2" fillId="0" borderId="0" xfId="90" applyNumberFormat="1" applyFont="1" applyFill="1" applyAlignment="1" applyProtection="1">
      <alignment horizontal="right" vertical="center"/>
      <protection/>
    </xf>
    <xf numFmtId="0" fontId="2" fillId="0" borderId="0" xfId="90" applyNumberFormat="1" applyFont="1" applyFill="1" applyAlignment="1" applyProtection="1">
      <alignment horizontal="left" vertical="center" wrapText="1"/>
      <protection/>
    </xf>
    <xf numFmtId="178" fontId="2" fillId="0" borderId="0" xfId="90" applyNumberFormat="1" applyFont="1" applyFill="1" applyAlignment="1" applyProtection="1">
      <alignment vertical="center"/>
      <protection/>
    </xf>
    <xf numFmtId="0" fontId="3" fillId="0" borderId="0" xfId="90" applyNumberFormat="1" applyFont="1" applyFill="1" applyAlignment="1" applyProtection="1">
      <alignment horizontal="center" vertical="center"/>
      <protection/>
    </xf>
    <xf numFmtId="176" fontId="2" fillId="0" borderId="10" xfId="90" applyNumberFormat="1" applyFont="1" applyFill="1" applyBorder="1" applyAlignment="1" applyProtection="1">
      <alignment vertical="center"/>
      <protection/>
    </xf>
    <xf numFmtId="176" fontId="2" fillId="19" borderId="10" xfId="90" applyNumberFormat="1" applyFont="1" applyFill="1" applyBorder="1" applyAlignment="1" applyProtection="1">
      <alignment vertical="center"/>
      <protection/>
    </xf>
    <xf numFmtId="178" fontId="2" fillId="0" borderId="10" xfId="90" applyNumberFormat="1" applyFont="1" applyFill="1" applyBorder="1" applyAlignment="1" applyProtection="1">
      <alignment vertical="center"/>
      <protection/>
    </xf>
    <xf numFmtId="0" fontId="0" fillId="0" borderId="11" xfId="90" applyNumberFormat="1" applyFont="1" applyFill="1" applyBorder="1" applyAlignment="1" applyProtection="1">
      <alignment horizontal="centerContinuous" vertical="center"/>
      <protection/>
    </xf>
    <xf numFmtId="0" fontId="0" fillId="0" borderId="12" xfId="90" applyNumberFormat="1" applyFont="1" applyFill="1" applyBorder="1" applyAlignment="1" applyProtection="1">
      <alignment horizontal="centerContinuous" vertical="center"/>
      <protection/>
    </xf>
    <xf numFmtId="0" fontId="0" fillId="0" borderId="12" xfId="90" applyNumberFormat="1" applyFont="1" applyFill="1" applyBorder="1" applyAlignment="1" applyProtection="1">
      <alignment horizontal="center" vertical="center" wrapText="1"/>
      <protection/>
    </xf>
    <xf numFmtId="0" fontId="0" fillId="0" borderId="13" xfId="90" applyNumberFormat="1" applyFont="1" applyFill="1" applyBorder="1" applyAlignment="1" applyProtection="1">
      <alignment horizontal="centerContinuous" vertical="center"/>
      <protection/>
    </xf>
    <xf numFmtId="176" fontId="0" fillId="0" borderId="12" xfId="90" applyNumberFormat="1" applyFont="1" applyFill="1" applyBorder="1" applyAlignment="1" applyProtection="1">
      <alignment horizontal="center" vertical="center"/>
      <protection/>
    </xf>
    <xf numFmtId="177" fontId="0" fillId="0" borderId="12" xfId="90" applyNumberFormat="1" applyFont="1" applyFill="1" applyBorder="1" applyAlignment="1" applyProtection="1">
      <alignment horizontal="center" vertical="center"/>
      <protection/>
    </xf>
    <xf numFmtId="0" fontId="0" fillId="0" borderId="14" xfId="90" applyNumberFormat="1" applyFont="1" applyFill="1" applyBorder="1" applyAlignment="1" applyProtection="1">
      <alignment horizontal="center" vertical="center" wrapText="1"/>
      <protection/>
    </xf>
    <xf numFmtId="0" fontId="0" fillId="0" borderId="12" xfId="90" applyNumberFormat="1" applyFont="1" applyFill="1" applyBorder="1" applyAlignment="1" applyProtection="1">
      <alignment horizontal="center" vertical="center"/>
      <protection/>
    </xf>
    <xf numFmtId="0" fontId="2" fillId="0" borderId="12" xfId="91" applyNumberFormat="1" applyFont="1" applyFill="1" applyBorder="1" applyAlignment="1" applyProtection="1">
      <alignment horizontal="left" vertical="center" wrapText="1"/>
      <protection/>
    </xf>
    <xf numFmtId="179" fontId="2" fillId="0" borderId="12" xfId="91" applyNumberFormat="1" applyFont="1" applyFill="1" applyBorder="1" applyAlignment="1" applyProtection="1">
      <alignment horizontal="right" vertical="center" wrapText="1"/>
      <protection/>
    </xf>
    <xf numFmtId="49" fontId="2" fillId="0" borderId="12" xfId="91" applyNumberFormat="1" applyFont="1" applyFill="1" applyBorder="1" applyAlignment="1" applyProtection="1">
      <alignment horizontal="left" vertical="center" wrapText="1"/>
      <protection/>
    </xf>
    <xf numFmtId="0" fontId="0" fillId="0" borderId="0" xfId="90" applyFont="1" applyFill="1">
      <alignment/>
      <protection/>
    </xf>
    <xf numFmtId="180" fontId="2" fillId="0" borderId="0" xfId="90" applyNumberFormat="1" applyFont="1" applyFill="1" applyAlignment="1" applyProtection="1">
      <alignment vertical="center"/>
      <protection/>
    </xf>
    <xf numFmtId="178" fontId="2" fillId="0" borderId="0" xfId="90" applyNumberFormat="1" applyFont="1" applyFill="1" applyAlignment="1" applyProtection="1">
      <alignment horizontal="right" vertical="center"/>
      <protection/>
    </xf>
    <xf numFmtId="178" fontId="2" fillId="0" borderId="0" xfId="90" applyNumberFormat="1" applyFont="1" applyFill="1" applyAlignment="1" applyProtection="1">
      <alignment horizontal="right"/>
      <protection/>
    </xf>
    <xf numFmtId="0" fontId="0" fillId="0" borderId="14" xfId="90" applyNumberFormat="1" applyFont="1" applyFill="1" applyBorder="1" applyAlignment="1" applyProtection="1">
      <alignment horizontal="centerContinuous" vertical="center"/>
      <protection/>
    </xf>
    <xf numFmtId="0" fontId="0" fillId="0" borderId="15" xfId="90" applyNumberFormat="1" applyFont="1" applyFill="1" applyBorder="1" applyAlignment="1" applyProtection="1">
      <alignment horizontal="centerContinuous" vertical="center"/>
      <protection/>
    </xf>
    <xf numFmtId="179" fontId="1" fillId="0" borderId="12" xfId="91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 indent="5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1" fillId="0" borderId="0" xfId="89" applyFill="1">
      <alignment/>
      <protection/>
    </xf>
    <xf numFmtId="0" fontId="0" fillId="0" borderId="0" xfId="89" applyFont="1">
      <alignment/>
      <protection/>
    </xf>
    <xf numFmtId="0" fontId="0" fillId="0" borderId="0" xfId="89" applyFont="1" applyFill="1">
      <alignment/>
      <protection/>
    </xf>
    <xf numFmtId="0" fontId="1" fillId="0" borderId="0" xfId="89">
      <alignment/>
      <protection/>
    </xf>
    <xf numFmtId="0" fontId="1" fillId="0" borderId="0" xfId="89" applyFont="1" applyAlignment="1">
      <alignment horizontal="right" vertical="center"/>
      <protection/>
    </xf>
    <xf numFmtId="181" fontId="2" fillId="0" borderId="0" xfId="85" applyNumberFormat="1" applyFont="1" applyFill="1" applyAlignment="1" applyProtection="1">
      <alignment horizontal="left" vertical="center" wrapText="1"/>
      <protection/>
    </xf>
    <xf numFmtId="0" fontId="3" fillId="0" borderId="0" xfId="89" applyNumberFormat="1" applyFont="1" applyFill="1" applyAlignment="1" applyProtection="1">
      <alignment horizontal="center" vertical="center"/>
      <protection/>
    </xf>
    <xf numFmtId="0" fontId="2" fillId="0" borderId="10" xfId="85" applyNumberFormat="1" applyFont="1" applyFill="1" applyBorder="1" applyAlignment="1">
      <alignment horizontal="left" vertical="center"/>
      <protection/>
    </xf>
    <xf numFmtId="0" fontId="2" fillId="19" borderId="10" xfId="85" applyNumberFormat="1" applyFont="1" applyFill="1" applyBorder="1" applyAlignment="1">
      <alignment horizontal="left" vertical="center"/>
      <protection/>
    </xf>
    <xf numFmtId="0" fontId="2" fillId="0" borderId="10" xfId="89" applyFont="1" applyFill="1" applyBorder="1" applyAlignment="1">
      <alignment horizontal="right" vertical="center"/>
      <protection/>
    </xf>
    <xf numFmtId="0" fontId="0" fillId="0" borderId="12" xfId="89" applyNumberFormat="1" applyFont="1" applyFill="1" applyBorder="1" applyAlignment="1" applyProtection="1">
      <alignment horizontal="center" vertical="center"/>
      <protection/>
    </xf>
    <xf numFmtId="0" fontId="0" fillId="0" borderId="15" xfId="89" applyNumberFormat="1" applyFont="1" applyFill="1" applyBorder="1" applyAlignment="1" applyProtection="1">
      <alignment horizontal="center" vertical="center" wrapText="1"/>
      <protection/>
    </xf>
    <xf numFmtId="0" fontId="0" fillId="0" borderId="15" xfId="86" applyFont="1" applyBorder="1" applyAlignment="1">
      <alignment horizontal="center" vertical="center" wrapText="1"/>
      <protection/>
    </xf>
    <xf numFmtId="0" fontId="0" fillId="0" borderId="14" xfId="86" applyFont="1" applyBorder="1" applyAlignment="1">
      <alignment horizontal="center" vertical="center" wrapText="1"/>
      <protection/>
    </xf>
    <xf numFmtId="0" fontId="0" fillId="0" borderId="11" xfId="89" applyNumberFormat="1" applyFont="1" applyFill="1" applyBorder="1" applyAlignment="1" applyProtection="1">
      <alignment horizontal="center" vertical="center" wrapText="1"/>
      <protection/>
    </xf>
    <xf numFmtId="0" fontId="0" fillId="0" borderId="12" xfId="86" applyFont="1" applyBorder="1" applyAlignment="1">
      <alignment horizontal="center" vertical="center" wrapText="1"/>
      <protection/>
    </xf>
    <xf numFmtId="0" fontId="0" fillId="0" borderId="12" xfId="89" applyNumberFormat="1" applyFont="1" applyFill="1" applyBorder="1" applyAlignment="1" applyProtection="1">
      <alignment horizontal="center" vertical="center" wrapText="1"/>
      <protection/>
    </xf>
    <xf numFmtId="0" fontId="0" fillId="0" borderId="17" xfId="89" applyFont="1" applyBorder="1" applyAlignment="1">
      <alignment horizontal="center" vertical="center"/>
      <protection/>
    </xf>
    <xf numFmtId="0" fontId="0" fillId="0" borderId="17" xfId="89" applyFont="1" applyFill="1" applyBorder="1" applyAlignment="1">
      <alignment horizontal="center" vertical="center"/>
      <protection/>
    </xf>
    <xf numFmtId="0" fontId="0" fillId="0" borderId="12" xfId="89" applyFont="1" applyBorder="1" applyAlignment="1">
      <alignment horizontal="center" vertical="center"/>
      <protection/>
    </xf>
    <xf numFmtId="49" fontId="2" fillId="0" borderId="15" xfId="89" applyNumberFormat="1" applyFont="1" applyFill="1" applyBorder="1" applyAlignment="1" applyProtection="1">
      <alignment horizontal="left" vertical="center" wrapText="1"/>
      <protection/>
    </xf>
    <xf numFmtId="49" fontId="2" fillId="0" borderId="12" xfId="89" applyNumberFormat="1" applyFont="1" applyFill="1" applyBorder="1" applyAlignment="1" applyProtection="1">
      <alignment horizontal="left" vertical="center" wrapText="1"/>
      <protection/>
    </xf>
    <xf numFmtId="49" fontId="9" fillId="0" borderId="12" xfId="89" applyNumberFormat="1" applyFont="1" applyFill="1" applyBorder="1" applyAlignment="1" applyProtection="1">
      <alignment horizontal="left" vertical="center" wrapText="1"/>
      <protection/>
    </xf>
    <xf numFmtId="182" fontId="9" fillId="0" borderId="12" xfId="89" applyNumberFormat="1" applyFont="1" applyFill="1" applyBorder="1" applyAlignment="1" applyProtection="1">
      <alignment horizontal="right" vertical="center" wrapText="1"/>
      <protection/>
    </xf>
    <xf numFmtId="49" fontId="9" fillId="0" borderId="15" xfId="89" applyNumberFormat="1" applyFont="1" applyFill="1" applyBorder="1" applyAlignment="1" applyProtection="1">
      <alignment horizontal="left" vertical="center" wrapText="1"/>
      <protection/>
    </xf>
    <xf numFmtId="182" fontId="2" fillId="0" borderId="12" xfId="89" applyNumberFormat="1" applyFont="1" applyFill="1" applyBorder="1" applyAlignment="1" applyProtection="1">
      <alignment horizontal="right" vertical="center" wrapText="1"/>
      <protection/>
    </xf>
    <xf numFmtId="49" fontId="10" fillId="0" borderId="12" xfId="0" applyNumberFormat="1" applyFont="1" applyFill="1" applyBorder="1" applyAlignment="1" applyProtection="1">
      <alignment horizontal="left" vertical="center" wrapText="1"/>
      <protection/>
    </xf>
    <xf numFmtId="183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2" xfId="89" applyBorder="1">
      <alignment/>
      <protection/>
    </xf>
    <xf numFmtId="0" fontId="2" fillId="0" borderId="0" xfId="90" applyFont="1" applyFill="1">
      <alignment/>
      <protection/>
    </xf>
    <xf numFmtId="0" fontId="2" fillId="0" borderId="0" xfId="90" applyFont="1">
      <alignment/>
      <protection/>
    </xf>
    <xf numFmtId="0" fontId="5" fillId="0" borderId="12" xfId="90" applyNumberFormat="1" applyFont="1" applyFill="1" applyBorder="1" applyAlignment="1" applyProtection="1">
      <alignment horizontal="centerContinuous" vertical="center"/>
      <protection/>
    </xf>
    <xf numFmtId="0" fontId="5" fillId="0" borderId="12" xfId="90" applyNumberFormat="1" applyFont="1" applyFill="1" applyBorder="1" applyAlignment="1" applyProtection="1">
      <alignment horizontal="center" vertical="center" wrapText="1"/>
      <protection/>
    </xf>
    <xf numFmtId="177" fontId="5" fillId="0" borderId="12" xfId="90" applyNumberFormat="1" applyFont="1" applyFill="1" applyBorder="1" applyAlignment="1" applyProtection="1">
      <alignment horizontal="center" vertical="center"/>
      <protection/>
    </xf>
    <xf numFmtId="0" fontId="5" fillId="0" borderId="12" xfId="90" applyNumberFormat="1" applyFont="1" applyFill="1" applyBorder="1" applyAlignment="1" applyProtection="1">
      <alignment horizontal="center" vertical="center"/>
      <protection/>
    </xf>
    <xf numFmtId="49" fontId="2" fillId="0" borderId="12" xfId="92" applyNumberFormat="1" applyFont="1" applyFill="1" applyBorder="1" applyAlignment="1" applyProtection="1">
      <alignment horizontal="center" vertical="center" wrapText="1"/>
      <protection/>
    </xf>
    <xf numFmtId="49" fontId="1" fillId="0" borderId="12" xfId="92" applyNumberFormat="1" applyFont="1" applyFill="1" applyBorder="1" applyAlignment="1" applyProtection="1">
      <alignment horizontal="center" vertical="center" wrapText="1"/>
      <protection/>
    </xf>
    <xf numFmtId="49" fontId="1" fillId="0" borderId="12" xfId="92" applyNumberFormat="1" applyFont="1" applyFill="1" applyBorder="1" applyAlignment="1" applyProtection="1">
      <alignment vertical="center" wrapText="1"/>
      <protection/>
    </xf>
    <xf numFmtId="0" fontId="1" fillId="0" borderId="12" xfId="92" applyNumberFormat="1" applyFont="1" applyFill="1" applyBorder="1" applyAlignment="1" applyProtection="1">
      <alignment vertical="center" wrapText="1"/>
      <protection/>
    </xf>
    <xf numFmtId="49" fontId="1" fillId="0" borderId="12" xfId="91" applyNumberFormat="1" applyFont="1" applyFill="1" applyBorder="1" applyAlignment="1" applyProtection="1">
      <alignment horizontal="left" vertical="center" wrapText="1"/>
      <protection/>
    </xf>
    <xf numFmtId="0" fontId="1" fillId="0" borderId="12" xfId="91" applyNumberFormat="1" applyFont="1" applyFill="1" applyBorder="1" applyAlignment="1" applyProtection="1">
      <alignment horizontal="left" vertical="center" wrapText="1"/>
      <protection/>
    </xf>
    <xf numFmtId="0" fontId="1" fillId="0" borderId="12" xfId="92" applyFont="1" applyBorder="1">
      <alignment/>
      <protection/>
    </xf>
    <xf numFmtId="0" fontId="0" fillId="0" borderId="0" xfId="88" applyFont="1">
      <alignment/>
      <protection/>
    </xf>
    <xf numFmtId="0" fontId="2" fillId="0" borderId="0" xfId="88" applyFont="1">
      <alignment/>
      <protection/>
    </xf>
    <xf numFmtId="0" fontId="2" fillId="0" borderId="0" xfId="88" applyFont="1" applyFill="1">
      <alignment/>
      <protection/>
    </xf>
    <xf numFmtId="0" fontId="1" fillId="0" borderId="0" xfId="88" applyAlignment="1">
      <alignment wrapText="1"/>
      <protection/>
    </xf>
    <xf numFmtId="0" fontId="1" fillId="0" borderId="0" xfId="88">
      <alignment/>
      <protection/>
    </xf>
    <xf numFmtId="181" fontId="4" fillId="0" borderId="0" xfId="88" applyNumberFormat="1" applyFont="1" applyFill="1" applyAlignment="1" applyProtection="1">
      <alignment vertical="center" wrapText="1"/>
      <protection/>
    </xf>
    <xf numFmtId="181" fontId="4" fillId="0" borderId="0" xfId="88" applyNumberFormat="1" applyFont="1" applyFill="1" applyAlignment="1" applyProtection="1">
      <alignment horizontal="right" vertical="center"/>
      <protection/>
    </xf>
    <xf numFmtId="178" fontId="4" fillId="0" borderId="0" xfId="88" applyNumberFormat="1" applyFont="1" applyFill="1" applyAlignment="1" applyProtection="1">
      <alignment horizontal="right" vertical="center"/>
      <protection/>
    </xf>
    <xf numFmtId="178" fontId="4" fillId="0" borderId="0" xfId="88" applyNumberFormat="1" applyFont="1" applyFill="1" applyAlignment="1" applyProtection="1">
      <alignment vertical="center"/>
      <protection/>
    </xf>
    <xf numFmtId="181" fontId="3" fillId="0" borderId="0" xfId="88" applyNumberFormat="1" applyFont="1" applyFill="1" applyAlignment="1" applyProtection="1">
      <alignment horizontal="center" vertical="center" wrapText="1"/>
      <protection/>
    </xf>
    <xf numFmtId="181" fontId="2" fillId="0" borderId="10" xfId="88" applyNumberFormat="1" applyFont="1" applyFill="1" applyBorder="1" applyAlignment="1" applyProtection="1">
      <alignment vertical="center" wrapText="1"/>
      <protection/>
    </xf>
    <xf numFmtId="181" fontId="3" fillId="0" borderId="10" xfId="88" applyNumberFormat="1" applyFont="1" applyFill="1" applyBorder="1" applyAlignment="1" applyProtection="1">
      <alignment vertical="center" wrapText="1"/>
      <protection/>
    </xf>
    <xf numFmtId="181" fontId="0" fillId="0" borderId="15" xfId="88" applyNumberFormat="1" applyFont="1" applyFill="1" applyBorder="1" applyAlignment="1" applyProtection="1">
      <alignment horizontal="center" vertical="center" wrapText="1"/>
      <protection/>
    </xf>
    <xf numFmtId="181" fontId="0" fillId="0" borderId="13" xfId="88" applyNumberFormat="1" applyFont="1" applyFill="1" applyBorder="1" applyAlignment="1" applyProtection="1">
      <alignment horizontal="center" vertical="center" wrapText="1"/>
      <protection/>
    </xf>
    <xf numFmtId="181" fontId="0" fillId="0" borderId="14" xfId="88" applyNumberFormat="1" applyFont="1" applyFill="1" applyBorder="1" applyAlignment="1" applyProtection="1">
      <alignment horizontal="center" vertical="center" wrapText="1"/>
      <protection/>
    </xf>
    <xf numFmtId="181" fontId="0" fillId="0" borderId="12" xfId="88" applyNumberFormat="1" applyFont="1" applyFill="1" applyBorder="1" applyAlignment="1" applyProtection="1">
      <alignment horizontal="centerContinuous" vertical="center"/>
      <protection/>
    </xf>
    <xf numFmtId="181" fontId="0" fillId="0" borderId="17" xfId="88" applyNumberFormat="1" applyFont="1" applyFill="1" applyBorder="1" applyAlignment="1" applyProtection="1">
      <alignment horizontal="centerContinuous" vertical="center"/>
      <protection/>
    </xf>
    <xf numFmtId="181" fontId="2" fillId="0" borderId="18" xfId="88" applyNumberFormat="1" applyFont="1" applyFill="1" applyBorder="1" applyAlignment="1" applyProtection="1">
      <alignment horizontal="center" vertical="center" wrapText="1"/>
      <protection/>
    </xf>
    <xf numFmtId="181" fontId="2" fillId="0" borderId="19" xfId="88" applyNumberFormat="1" applyFont="1" applyFill="1" applyBorder="1" applyAlignment="1" applyProtection="1">
      <alignment horizontal="center" vertical="center" wrapText="1"/>
      <protection/>
    </xf>
    <xf numFmtId="181" fontId="2" fillId="0" borderId="15" xfId="88" applyNumberFormat="1" applyFont="1" applyFill="1" applyBorder="1" applyAlignment="1" applyProtection="1">
      <alignment horizontal="center" vertical="center"/>
      <protection/>
    </xf>
    <xf numFmtId="0" fontId="2" fillId="0" borderId="12" xfId="88" applyNumberFormat="1" applyFont="1" applyFill="1" applyBorder="1" applyAlignment="1" applyProtection="1">
      <alignment horizontal="center" vertical="center"/>
      <protection/>
    </xf>
    <xf numFmtId="178" fontId="2" fillId="0" borderId="12" xfId="88" applyNumberFormat="1" applyFont="1" applyFill="1" applyBorder="1" applyAlignment="1" applyProtection="1">
      <alignment horizontal="centerContinuous" vertical="center"/>
      <protection/>
    </xf>
    <xf numFmtId="181" fontId="2" fillId="0" borderId="20" xfId="88" applyNumberFormat="1" applyFont="1" applyFill="1" applyBorder="1" applyAlignment="1" applyProtection="1">
      <alignment horizontal="center" vertical="center" wrapText="1"/>
      <protection/>
    </xf>
    <xf numFmtId="181" fontId="2" fillId="0" borderId="21" xfId="88" applyNumberFormat="1" applyFont="1" applyFill="1" applyBorder="1" applyAlignment="1" applyProtection="1">
      <alignment horizontal="center" vertical="center" wrapText="1"/>
      <protection/>
    </xf>
    <xf numFmtId="181" fontId="2" fillId="0" borderId="18" xfId="88" applyNumberFormat="1" applyFont="1" applyFill="1" applyBorder="1" applyAlignment="1" applyProtection="1">
      <alignment horizontal="center" vertical="center"/>
      <protection/>
    </xf>
    <xf numFmtId="178" fontId="2" fillId="0" borderId="15" xfId="88" applyNumberFormat="1" applyFont="1" applyFill="1" applyBorder="1" applyAlignment="1" applyProtection="1">
      <alignment horizontal="center" vertical="center"/>
      <protection/>
    </xf>
    <xf numFmtId="178" fontId="2" fillId="0" borderId="13" xfId="88" applyNumberFormat="1" applyFont="1" applyFill="1" applyBorder="1" applyAlignment="1" applyProtection="1">
      <alignment horizontal="center" vertical="center"/>
      <protection/>
    </xf>
    <xf numFmtId="181" fontId="2" fillId="0" borderId="22" xfId="88" applyNumberFormat="1" applyFont="1" applyFill="1" applyBorder="1" applyAlignment="1" applyProtection="1">
      <alignment horizontal="center" vertical="center" wrapText="1"/>
      <protection/>
    </xf>
    <xf numFmtId="181" fontId="2" fillId="0" borderId="23" xfId="88" applyNumberFormat="1" applyFont="1" applyFill="1" applyBorder="1" applyAlignment="1" applyProtection="1">
      <alignment horizontal="center" vertical="center" wrapText="1"/>
      <protection/>
    </xf>
    <xf numFmtId="178" fontId="2" fillId="0" borderId="12" xfId="88" applyNumberFormat="1" applyFont="1" applyFill="1" applyBorder="1" applyAlignment="1" applyProtection="1">
      <alignment horizontal="center" vertical="center" wrapText="1"/>
      <protection/>
    </xf>
    <xf numFmtId="0" fontId="2" fillId="0" borderId="17" xfId="88" applyFont="1" applyBorder="1" applyAlignment="1">
      <alignment horizontal="center" vertical="center" wrapText="1"/>
      <protection/>
    </xf>
    <xf numFmtId="0" fontId="2" fillId="0" borderId="12" xfId="88" applyFont="1" applyFill="1" applyBorder="1" applyAlignment="1">
      <alignment horizontal="left" vertical="center" wrapText="1"/>
      <protection/>
    </xf>
    <xf numFmtId="179" fontId="2" fillId="0" borderId="12" xfId="88" applyNumberFormat="1" applyFont="1" applyFill="1" applyBorder="1" applyAlignment="1">
      <alignment horizontal="right" vertical="center" wrapText="1"/>
      <protection/>
    </xf>
    <xf numFmtId="0" fontId="2" fillId="0" borderId="14" xfId="84" applyFont="1" applyFill="1" applyBorder="1">
      <alignment vertical="center"/>
      <protection/>
    </xf>
    <xf numFmtId="180" fontId="2" fillId="0" borderId="12" xfId="88" applyNumberFormat="1" applyFont="1" applyFill="1" applyBorder="1" applyAlignment="1">
      <alignment horizontal="right" vertical="center" wrapText="1"/>
      <protection/>
    </xf>
    <xf numFmtId="0" fontId="2" fillId="0" borderId="24" xfId="88" applyFont="1" applyBorder="1" applyAlignment="1">
      <alignment horizontal="center" vertical="center" wrapText="1"/>
      <protection/>
    </xf>
    <xf numFmtId="178" fontId="2" fillId="0" borderId="12" xfId="88" applyNumberFormat="1" applyFont="1" applyFill="1" applyBorder="1" applyAlignment="1" applyProtection="1">
      <alignment horizontal="right" vertical="center" wrapText="1"/>
      <protection/>
    </xf>
    <xf numFmtId="0" fontId="2" fillId="0" borderId="12" xfId="84" applyFont="1" applyFill="1" applyBorder="1">
      <alignment vertical="center"/>
      <protection/>
    </xf>
    <xf numFmtId="179" fontId="2" fillId="0" borderId="12" xfId="88" applyNumberFormat="1" applyFont="1" applyFill="1" applyBorder="1" applyAlignment="1" applyProtection="1">
      <alignment horizontal="right" vertical="center" wrapText="1"/>
      <protection/>
    </xf>
    <xf numFmtId="180" fontId="2" fillId="0" borderId="12" xfId="88" applyNumberFormat="1" applyFont="1" applyFill="1" applyBorder="1" applyAlignment="1" applyProtection="1">
      <alignment horizontal="right" vertical="center" wrapText="1"/>
      <protection/>
    </xf>
    <xf numFmtId="182" fontId="2" fillId="0" borderId="12" xfId="88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/>
    </xf>
    <xf numFmtId="184" fontId="2" fillId="0" borderId="12" xfId="88" applyNumberFormat="1" applyFont="1" applyFill="1" applyBorder="1">
      <alignment/>
      <protection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0" fontId="2" fillId="0" borderId="12" xfId="88" applyNumberFormat="1" applyFont="1" applyFill="1" applyBorder="1" applyAlignment="1">
      <alignment horizontal="right" vertical="center"/>
      <protection/>
    </xf>
    <xf numFmtId="184" fontId="2" fillId="0" borderId="12" xfId="88" applyNumberFormat="1" applyFont="1" applyFill="1" applyBorder="1" applyAlignment="1">
      <alignment horizontal="right" vertical="center" wrapText="1"/>
      <protection/>
    </xf>
    <xf numFmtId="0" fontId="2" fillId="0" borderId="15" xfId="88" applyFont="1" applyFill="1" applyBorder="1" applyAlignment="1">
      <alignment horizontal="left" vertical="center" wrapText="1"/>
      <protection/>
    </xf>
    <xf numFmtId="0" fontId="2" fillId="0" borderId="14" xfId="88" applyFont="1" applyFill="1" applyBorder="1" applyAlignment="1">
      <alignment horizontal="left" vertical="center" wrapText="1"/>
      <protection/>
    </xf>
    <xf numFmtId="181" fontId="2" fillId="0" borderId="15" xfId="88" applyNumberFormat="1" applyFont="1" applyFill="1" applyBorder="1" applyAlignment="1" applyProtection="1">
      <alignment horizontal="center" vertical="center" wrapText="1"/>
      <protection/>
    </xf>
    <xf numFmtId="181" fontId="2" fillId="0" borderId="14" xfId="88" applyNumberFormat="1" applyFont="1" applyFill="1" applyBorder="1" applyAlignment="1" applyProtection="1">
      <alignment horizontal="center" vertical="center" wrapText="1"/>
      <protection/>
    </xf>
    <xf numFmtId="0" fontId="2" fillId="0" borderId="12" xfId="84" applyFont="1" applyFill="1" applyBorder="1" applyAlignment="1">
      <alignment horizontal="center" vertical="center"/>
      <protection/>
    </xf>
    <xf numFmtId="0" fontId="0" fillId="0" borderId="0" xfId="88" applyFont="1" applyAlignment="1">
      <alignment wrapText="1"/>
      <protection/>
    </xf>
    <xf numFmtId="178" fontId="2" fillId="0" borderId="0" xfId="88" applyNumberFormat="1" applyFont="1" applyFill="1" applyAlignment="1" applyProtection="1">
      <alignment vertical="center"/>
      <protection/>
    </xf>
    <xf numFmtId="178" fontId="2" fillId="0" borderId="0" xfId="88" applyNumberFormat="1" applyFont="1" applyFill="1" applyAlignment="1" applyProtection="1">
      <alignment horizontal="right" vertical="center"/>
      <protection/>
    </xf>
    <xf numFmtId="181" fontId="2" fillId="0" borderId="10" xfId="88" applyNumberFormat="1" applyFont="1" applyFill="1" applyBorder="1" applyAlignment="1" applyProtection="1">
      <alignment horizontal="right" vertical="center" wrapText="1"/>
      <protection/>
    </xf>
    <xf numFmtId="178" fontId="2" fillId="0" borderId="14" xfId="88" applyNumberFormat="1" applyFont="1" applyFill="1" applyBorder="1" applyAlignment="1" applyProtection="1">
      <alignment horizontal="center" vertical="center"/>
      <protection/>
    </xf>
    <xf numFmtId="184" fontId="2" fillId="0" borderId="0" xfId="88" applyNumberFormat="1" applyFont="1" applyFill="1">
      <alignment/>
      <protection/>
    </xf>
    <xf numFmtId="0" fontId="1" fillId="0" borderId="0" xfId="92" applyFont="1" applyFill="1">
      <alignment/>
      <protection/>
    </xf>
    <xf numFmtId="0" fontId="1" fillId="0" borderId="0" xfId="92" applyFont="1">
      <alignment/>
      <protection/>
    </xf>
    <xf numFmtId="0" fontId="1" fillId="0" borderId="0" xfId="92">
      <alignment/>
      <protection/>
    </xf>
    <xf numFmtId="176" fontId="2" fillId="0" borderId="0" xfId="92" applyNumberFormat="1" applyFont="1" applyFill="1" applyAlignment="1" applyProtection="1">
      <alignment horizontal="center" vertical="center"/>
      <protection/>
    </xf>
    <xf numFmtId="177" fontId="2" fillId="0" borderId="0" xfId="92" applyNumberFormat="1" applyFont="1" applyFill="1" applyAlignment="1" applyProtection="1">
      <alignment horizontal="center" vertical="center"/>
      <protection/>
    </xf>
    <xf numFmtId="0" fontId="2" fillId="0" borderId="0" xfId="92" applyNumberFormat="1" applyFont="1" applyFill="1" applyAlignment="1" applyProtection="1">
      <alignment horizontal="right" vertical="center"/>
      <protection/>
    </xf>
    <xf numFmtId="0" fontId="2" fillId="0" borderId="0" xfId="92" applyNumberFormat="1" applyFont="1" applyFill="1" applyAlignment="1" applyProtection="1">
      <alignment horizontal="left" vertical="center" wrapText="1"/>
      <protection/>
    </xf>
    <xf numFmtId="178" fontId="2" fillId="0" borderId="0" xfId="92" applyNumberFormat="1" applyFont="1" applyFill="1" applyAlignment="1" applyProtection="1">
      <alignment vertical="center"/>
      <protection/>
    </xf>
    <xf numFmtId="0" fontId="3" fillId="0" borderId="0" xfId="92" applyNumberFormat="1" applyFont="1" applyFill="1" applyAlignment="1" applyProtection="1">
      <alignment horizontal="center" vertical="center"/>
      <protection/>
    </xf>
    <xf numFmtId="176" fontId="2" fillId="0" borderId="0" xfId="92" applyNumberFormat="1" applyFont="1" applyFill="1" applyBorder="1" applyAlignment="1" applyProtection="1">
      <alignment vertical="center"/>
      <protection/>
    </xf>
    <xf numFmtId="176" fontId="2" fillId="19" borderId="0" xfId="92" applyNumberFormat="1" applyFont="1" applyFill="1" applyBorder="1" applyAlignment="1" applyProtection="1">
      <alignment vertical="center"/>
      <protection/>
    </xf>
    <xf numFmtId="178" fontId="2" fillId="0" borderId="0" xfId="92" applyNumberFormat="1" applyFont="1" applyFill="1" applyBorder="1" applyAlignment="1" applyProtection="1">
      <alignment vertical="center"/>
      <protection/>
    </xf>
    <xf numFmtId="0" fontId="2" fillId="0" borderId="12" xfId="92" applyNumberFormat="1" applyFont="1" applyFill="1" applyBorder="1" applyAlignment="1" applyProtection="1">
      <alignment horizontal="centerContinuous" vertical="center"/>
      <protection/>
    </xf>
    <xf numFmtId="0" fontId="2" fillId="0" borderId="12" xfId="92" applyNumberFormat="1" applyFont="1" applyFill="1" applyBorder="1" applyAlignment="1" applyProtection="1">
      <alignment horizontal="center" vertical="center" wrapText="1"/>
      <protection/>
    </xf>
    <xf numFmtId="176" fontId="2" fillId="0" borderId="12" xfId="92" applyNumberFormat="1" applyFont="1" applyFill="1" applyBorder="1" applyAlignment="1" applyProtection="1">
      <alignment horizontal="center" vertical="center"/>
      <protection/>
    </xf>
    <xf numFmtId="177" fontId="2" fillId="0" borderId="12" xfId="92" applyNumberFormat="1" applyFont="1" applyFill="1" applyBorder="1" applyAlignment="1" applyProtection="1">
      <alignment horizontal="center" vertical="center"/>
      <protection/>
    </xf>
    <xf numFmtId="0" fontId="2" fillId="0" borderId="12" xfId="92" applyNumberFormat="1" applyFont="1" applyFill="1" applyBorder="1" applyAlignment="1" applyProtection="1">
      <alignment horizontal="center" vertical="center"/>
      <protection/>
    </xf>
    <xf numFmtId="180" fontId="2" fillId="0" borderId="0" xfId="92" applyNumberFormat="1" applyFont="1" applyFill="1" applyAlignment="1" applyProtection="1">
      <alignment vertical="center"/>
      <protection/>
    </xf>
    <xf numFmtId="178" fontId="2" fillId="0" borderId="0" xfId="92" applyNumberFormat="1" applyFont="1" applyFill="1" applyAlignment="1" applyProtection="1">
      <alignment horizontal="right" vertical="center"/>
      <protection/>
    </xf>
    <xf numFmtId="178" fontId="2" fillId="0" borderId="0" xfId="92" applyNumberFormat="1" applyFont="1" applyFill="1" applyAlignment="1" applyProtection="1">
      <alignment horizontal="right"/>
      <protection/>
    </xf>
    <xf numFmtId="0" fontId="1" fillId="0" borderId="0" xfId="91" applyFill="1">
      <alignment/>
      <protection/>
    </xf>
    <xf numFmtId="0" fontId="1" fillId="0" borderId="0" xfId="91">
      <alignment/>
      <protection/>
    </xf>
    <xf numFmtId="176" fontId="1" fillId="0" borderId="0" xfId="91" applyNumberFormat="1" applyFont="1" applyFill="1" applyAlignment="1" applyProtection="1">
      <alignment horizontal="center" vertical="center" wrapText="1"/>
      <protection/>
    </xf>
    <xf numFmtId="177" fontId="2" fillId="0" borderId="0" xfId="91" applyNumberFormat="1" applyFont="1" applyFill="1" applyAlignment="1" applyProtection="1">
      <alignment horizontal="center" vertical="center"/>
      <protection/>
    </xf>
    <xf numFmtId="176" fontId="3" fillId="0" borderId="0" xfId="91" applyNumberFormat="1" applyFont="1" applyFill="1" applyAlignment="1" applyProtection="1">
      <alignment horizontal="center" vertical="center"/>
      <protection/>
    </xf>
    <xf numFmtId="176" fontId="2" fillId="0" borderId="10" xfId="91" applyNumberFormat="1" applyFont="1" applyFill="1" applyBorder="1" applyAlignment="1" applyProtection="1">
      <alignment vertical="center"/>
      <protection/>
    </xf>
    <xf numFmtId="176" fontId="2" fillId="19" borderId="10" xfId="91" applyNumberFormat="1" applyFont="1" applyFill="1" applyBorder="1" applyAlignment="1" applyProtection="1">
      <alignment vertical="center"/>
      <protection/>
    </xf>
    <xf numFmtId="0" fontId="2" fillId="0" borderId="0" xfId="91" applyNumberFormat="1" applyFont="1" applyFill="1" applyAlignment="1" applyProtection="1">
      <alignment vertical="center" wrapText="1"/>
      <protection/>
    </xf>
    <xf numFmtId="0" fontId="2" fillId="0" borderId="12" xfId="91" applyNumberFormat="1" applyFont="1" applyFill="1" applyBorder="1" applyAlignment="1" applyProtection="1">
      <alignment horizontal="centerContinuous" vertical="center"/>
      <protection/>
    </xf>
    <xf numFmtId="0" fontId="2" fillId="0" borderId="12" xfId="91" applyNumberFormat="1" applyFont="1" applyFill="1" applyBorder="1" applyAlignment="1" applyProtection="1">
      <alignment horizontal="center" vertical="center" wrapText="1"/>
      <protection/>
    </xf>
    <xf numFmtId="178" fontId="2" fillId="0" borderId="12" xfId="85" applyNumberFormat="1" applyFont="1" applyFill="1" applyBorder="1" applyAlignment="1" applyProtection="1">
      <alignment horizontal="center" vertical="center"/>
      <protection/>
    </xf>
    <xf numFmtId="176" fontId="2" fillId="0" borderId="12" xfId="91" applyNumberFormat="1" applyFont="1" applyFill="1" applyBorder="1" applyAlignment="1" applyProtection="1">
      <alignment horizontal="center" vertical="center"/>
      <protection/>
    </xf>
    <xf numFmtId="177" fontId="2" fillId="0" borderId="12" xfId="91" applyNumberFormat="1" applyFont="1" applyFill="1" applyBorder="1" applyAlignment="1" applyProtection="1">
      <alignment horizontal="center" vertical="center"/>
      <protection/>
    </xf>
    <xf numFmtId="177" fontId="2" fillId="0" borderId="15" xfId="91" applyNumberFormat="1" applyFont="1" applyFill="1" applyBorder="1" applyAlignment="1" applyProtection="1">
      <alignment horizontal="center" vertical="center"/>
      <protection/>
    </xf>
    <xf numFmtId="49" fontId="2" fillId="0" borderId="12" xfId="85" applyNumberFormat="1" applyFont="1" applyFill="1" applyBorder="1" applyAlignment="1">
      <alignment horizontal="center" vertical="center" wrapText="1"/>
      <protection/>
    </xf>
    <xf numFmtId="176" fontId="2" fillId="0" borderId="17" xfId="91" applyNumberFormat="1" applyFont="1" applyFill="1" applyBorder="1" applyAlignment="1" applyProtection="1">
      <alignment horizontal="center" vertical="center"/>
      <protection/>
    </xf>
    <xf numFmtId="177" fontId="2" fillId="0" borderId="17" xfId="91" applyNumberFormat="1" applyFont="1" applyFill="1" applyBorder="1" applyAlignment="1" applyProtection="1">
      <alignment horizontal="center" vertical="center"/>
      <protection/>
    </xf>
    <xf numFmtId="0" fontId="2" fillId="0" borderId="24" xfId="91" applyNumberFormat="1" applyFont="1" applyFill="1" applyBorder="1" applyAlignment="1" applyProtection="1">
      <alignment horizontal="center" vertical="center" wrapText="1"/>
      <protection/>
    </xf>
    <xf numFmtId="0" fontId="2" fillId="0" borderId="12" xfId="91" applyNumberFormat="1" applyFont="1" applyBorder="1" applyAlignment="1">
      <alignment horizontal="center" vertical="center"/>
      <protection/>
    </xf>
    <xf numFmtId="180" fontId="2" fillId="0" borderId="12" xfId="91" applyNumberFormat="1" applyFont="1" applyFill="1" applyBorder="1" applyAlignment="1" applyProtection="1">
      <alignment horizontal="right" vertical="center" wrapText="1"/>
      <protection/>
    </xf>
    <xf numFmtId="49" fontId="2" fillId="0" borderId="17" xfId="91" applyNumberFormat="1" applyFont="1" applyFill="1" applyBorder="1" applyAlignment="1">
      <alignment horizontal="center" vertical="center" wrapText="1"/>
      <protection/>
    </xf>
    <xf numFmtId="49" fontId="2" fillId="0" borderId="11" xfId="91" applyNumberFormat="1" applyFont="1" applyFill="1" applyBorder="1" applyAlignment="1">
      <alignment horizontal="center" vertical="center" wrapText="1"/>
      <protection/>
    </xf>
    <xf numFmtId="180" fontId="2" fillId="0" borderId="12" xfId="91" applyNumberFormat="1" applyFont="1" applyFill="1" applyBorder="1" applyAlignment="1">
      <alignment horizontal="right" vertical="center" wrapText="1"/>
      <protection/>
    </xf>
    <xf numFmtId="178" fontId="2" fillId="0" borderId="0" xfId="91" applyNumberFormat="1" applyFont="1" applyFill="1" applyAlignment="1" applyProtection="1">
      <alignment horizontal="right" vertical="center"/>
      <protection/>
    </xf>
    <xf numFmtId="0" fontId="1" fillId="0" borderId="0" xfId="85" applyFill="1">
      <alignment/>
      <protection/>
    </xf>
    <xf numFmtId="0" fontId="0" fillId="0" borderId="0" xfId="87">
      <alignment vertical="center"/>
      <protection/>
    </xf>
    <xf numFmtId="0" fontId="1" fillId="0" borderId="0" xfId="85">
      <alignment/>
      <protection/>
    </xf>
    <xf numFmtId="0" fontId="0" fillId="0" borderId="0" xfId="87" applyAlignment="1">
      <alignment vertical="center" wrapText="1"/>
      <protection/>
    </xf>
    <xf numFmtId="181" fontId="2" fillId="0" borderId="0" xfId="85" applyNumberFormat="1" applyFont="1" applyFill="1" applyAlignment="1" applyProtection="1">
      <alignment horizontal="right" vertical="center"/>
      <protection/>
    </xf>
    <xf numFmtId="178" fontId="2" fillId="0" borderId="0" xfId="85" applyNumberFormat="1" applyFont="1" applyFill="1" applyAlignment="1" applyProtection="1">
      <alignment horizontal="right" vertical="center"/>
      <protection/>
    </xf>
    <xf numFmtId="181" fontId="3" fillId="0" borderId="0" xfId="85" applyNumberFormat="1" applyFont="1" applyFill="1" applyAlignment="1" applyProtection="1">
      <alignment horizontal="center" vertical="center"/>
      <protection/>
    </xf>
    <xf numFmtId="0" fontId="2" fillId="0" borderId="0" xfId="87" applyFont="1" applyAlignment="1">
      <alignment horizontal="left" vertical="center" wrapText="1"/>
      <protection/>
    </xf>
    <xf numFmtId="178" fontId="2" fillId="0" borderId="0" xfId="85" applyNumberFormat="1" applyFont="1" applyFill="1" applyAlignment="1" applyProtection="1">
      <alignment horizontal="centerContinuous" vertical="center"/>
      <protection/>
    </xf>
    <xf numFmtId="181" fontId="2" fillId="0" borderId="12" xfId="85" applyNumberFormat="1" applyFont="1" applyFill="1" applyBorder="1" applyAlignment="1" applyProtection="1">
      <alignment horizontal="centerContinuous" vertical="center"/>
      <protection/>
    </xf>
    <xf numFmtId="181" fontId="2" fillId="0" borderId="17" xfId="85" applyNumberFormat="1" applyFont="1" applyFill="1" applyBorder="1" applyAlignment="1" applyProtection="1">
      <alignment horizontal="centerContinuous" vertical="center"/>
      <protection/>
    </xf>
    <xf numFmtId="181" fontId="2" fillId="0" borderId="18" xfId="85" applyNumberFormat="1" applyFont="1" applyFill="1" applyBorder="1" applyAlignment="1" applyProtection="1">
      <alignment horizontal="center" vertical="center"/>
      <protection/>
    </xf>
    <xf numFmtId="181" fontId="2" fillId="0" borderId="19" xfId="85" applyNumberFormat="1" applyFont="1" applyFill="1" applyBorder="1" applyAlignment="1" applyProtection="1">
      <alignment horizontal="center" vertical="center"/>
      <protection/>
    </xf>
    <xf numFmtId="181" fontId="2" fillId="0" borderId="15" xfId="85" applyNumberFormat="1" applyFont="1" applyFill="1" applyBorder="1" applyAlignment="1" applyProtection="1">
      <alignment horizontal="center" vertical="center"/>
      <protection/>
    </xf>
    <xf numFmtId="0" fontId="2" fillId="0" borderId="12" xfId="85" applyNumberFormat="1" applyFont="1" applyFill="1" applyBorder="1" applyAlignment="1" applyProtection="1">
      <alignment horizontal="center" vertical="center" wrapText="1"/>
      <protection/>
    </xf>
    <xf numFmtId="0" fontId="2" fillId="0" borderId="17" xfId="85" applyNumberFormat="1" applyFont="1" applyFill="1" applyBorder="1" applyAlignment="1" applyProtection="1">
      <alignment horizontal="center" vertical="center" wrapText="1"/>
      <protection/>
    </xf>
    <xf numFmtId="178" fontId="2" fillId="0" borderId="12" xfId="85" applyNumberFormat="1" applyFont="1" applyFill="1" applyBorder="1" applyAlignment="1" applyProtection="1">
      <alignment horizontal="centerContinuous" vertical="center" wrapText="1"/>
      <protection/>
    </xf>
    <xf numFmtId="181" fontId="2" fillId="0" borderId="20" xfId="85" applyNumberFormat="1" applyFont="1" applyFill="1" applyBorder="1" applyAlignment="1" applyProtection="1">
      <alignment horizontal="center" vertical="center"/>
      <protection/>
    </xf>
    <xf numFmtId="181" fontId="2" fillId="0" borderId="21" xfId="85" applyNumberFormat="1" applyFont="1" applyFill="1" applyBorder="1" applyAlignment="1" applyProtection="1">
      <alignment horizontal="center" vertical="center"/>
      <protection/>
    </xf>
    <xf numFmtId="0" fontId="2" fillId="0" borderId="24" xfId="85" applyNumberFormat="1" applyFont="1" applyFill="1" applyBorder="1" applyAlignment="1" applyProtection="1">
      <alignment horizontal="center" vertical="center" wrapText="1"/>
      <protection/>
    </xf>
    <xf numFmtId="178" fontId="2" fillId="0" borderId="15" xfId="85" applyNumberFormat="1" applyFont="1" applyFill="1" applyBorder="1" applyAlignment="1" applyProtection="1">
      <alignment horizontal="center" vertical="center" wrapText="1"/>
      <protection/>
    </xf>
    <xf numFmtId="181" fontId="2" fillId="0" borderId="22" xfId="85" applyNumberFormat="1" applyFont="1" applyFill="1" applyBorder="1" applyAlignment="1" applyProtection="1">
      <alignment horizontal="center" vertical="center"/>
      <protection/>
    </xf>
    <xf numFmtId="181" fontId="2" fillId="0" borderId="23" xfId="85" applyNumberFormat="1" applyFont="1" applyFill="1" applyBorder="1" applyAlignment="1" applyProtection="1">
      <alignment horizontal="center" vertical="center"/>
      <protection/>
    </xf>
    <xf numFmtId="0" fontId="2" fillId="0" borderId="11" xfId="85" applyNumberFormat="1" applyFont="1" applyFill="1" applyBorder="1" applyAlignment="1" applyProtection="1">
      <alignment horizontal="center" vertical="center" wrapText="1"/>
      <protection/>
    </xf>
    <xf numFmtId="178" fontId="2" fillId="0" borderId="12" xfId="85" applyNumberFormat="1" applyFont="1" applyFill="1" applyBorder="1" applyAlignment="1" applyProtection="1">
      <alignment horizontal="center" vertical="center" wrapText="1"/>
      <protection/>
    </xf>
    <xf numFmtId="0" fontId="2" fillId="0" borderId="17" xfId="85" applyFont="1" applyBorder="1" applyAlignment="1">
      <alignment horizontal="center" vertical="center" wrapText="1"/>
      <protection/>
    </xf>
    <xf numFmtId="0" fontId="2" fillId="0" borderId="12" xfId="85" applyFont="1" applyFill="1" applyBorder="1" applyAlignment="1">
      <alignment horizontal="left" vertical="center"/>
      <protection/>
    </xf>
    <xf numFmtId="184" fontId="2" fillId="0" borderId="10" xfId="85" applyNumberFormat="1" applyFont="1" applyFill="1" applyBorder="1" applyAlignment="1">
      <alignment horizontal="left" vertical="center"/>
      <protection/>
    </xf>
    <xf numFmtId="0" fontId="2" fillId="0" borderId="24" xfId="85" applyFont="1" applyBorder="1" applyAlignment="1">
      <alignment horizontal="center" vertical="center" wrapText="1"/>
      <protection/>
    </xf>
    <xf numFmtId="184" fontId="2" fillId="0" borderId="13" xfId="85" applyNumberFormat="1" applyFont="1" applyFill="1" applyBorder="1" applyAlignment="1">
      <alignment horizontal="left" vertical="center"/>
      <protection/>
    </xf>
    <xf numFmtId="0" fontId="2" fillId="0" borderId="12" xfId="85" applyFont="1" applyFill="1" applyBorder="1" applyAlignment="1">
      <alignment horizontal="left" vertical="center" wrapText="1"/>
      <protection/>
    </xf>
    <xf numFmtId="184" fontId="2" fillId="0" borderId="13" xfId="85" applyNumberFormat="1" applyFont="1" applyFill="1" applyBorder="1" applyAlignment="1" applyProtection="1">
      <alignment vertical="center"/>
      <protection/>
    </xf>
    <xf numFmtId="184" fontId="2" fillId="0" borderId="16" xfId="93" applyNumberFormat="1" applyFont="1" applyFill="1" applyBorder="1" applyAlignment="1" applyProtection="1">
      <alignment horizontal="left" vertical="center"/>
      <protection/>
    </xf>
    <xf numFmtId="0" fontId="2" fillId="0" borderId="15" xfId="85" applyFont="1" applyFill="1" applyBorder="1" applyAlignment="1">
      <alignment horizontal="left" vertical="center"/>
      <protection/>
    </xf>
    <xf numFmtId="0" fontId="2" fillId="0" borderId="14" xfId="85" applyFont="1" applyFill="1" applyBorder="1" applyAlignment="1">
      <alignment horizontal="left" vertical="center"/>
      <protection/>
    </xf>
    <xf numFmtId="0" fontId="2" fillId="0" borderId="15" xfId="85" applyFont="1" applyFill="1" applyBorder="1" applyAlignment="1">
      <alignment vertical="center"/>
      <protection/>
    </xf>
    <xf numFmtId="0" fontId="2" fillId="0" borderId="14" xfId="85" applyFont="1" applyFill="1" applyBorder="1" applyAlignment="1">
      <alignment vertical="center"/>
      <protection/>
    </xf>
    <xf numFmtId="181" fontId="2" fillId="0" borderId="15" xfId="85" applyNumberFormat="1" applyFont="1" applyFill="1" applyBorder="1" applyAlignment="1" applyProtection="1">
      <alignment horizontal="left" vertical="center" wrapText="1"/>
      <protection/>
    </xf>
    <xf numFmtId="181" fontId="2" fillId="0" borderId="14" xfId="85" applyNumberFormat="1" applyFont="1" applyFill="1" applyBorder="1" applyAlignment="1" applyProtection="1">
      <alignment horizontal="left" vertical="center" wrapText="1"/>
      <protection/>
    </xf>
    <xf numFmtId="184" fontId="2" fillId="0" borderId="12" xfId="93" applyNumberFormat="1" applyFont="1" applyFill="1" applyBorder="1" applyAlignment="1" applyProtection="1">
      <alignment horizontal="left" vertical="center"/>
      <protection/>
    </xf>
    <xf numFmtId="178" fontId="2" fillId="0" borderId="12" xfId="85" applyNumberFormat="1" applyFont="1" applyFill="1" applyBorder="1" applyAlignment="1" applyProtection="1">
      <alignment horizontal="right" vertical="center" wrapText="1"/>
      <protection/>
    </xf>
    <xf numFmtId="0" fontId="2" fillId="0" borderId="15" xfId="85" applyFont="1" applyFill="1" applyBorder="1" applyAlignment="1">
      <alignment horizontal="center" vertical="center"/>
      <protection/>
    </xf>
    <xf numFmtId="0" fontId="2" fillId="0" borderId="14" xfId="85" applyFont="1" applyFill="1" applyBorder="1" applyAlignment="1">
      <alignment horizontal="center" vertical="center"/>
      <protection/>
    </xf>
    <xf numFmtId="0" fontId="2" fillId="0" borderId="12" xfId="85" applyNumberFormat="1" applyFont="1" applyFill="1" applyBorder="1" applyAlignment="1" applyProtection="1">
      <alignment horizontal="right" vertical="center" wrapText="1"/>
      <protection/>
    </xf>
    <xf numFmtId="180" fontId="2" fillId="0" borderId="12" xfId="85" applyNumberFormat="1" applyFont="1" applyFill="1" applyBorder="1" applyAlignment="1" applyProtection="1">
      <alignment horizontal="right" vertical="center" wrapText="1"/>
      <protection/>
    </xf>
    <xf numFmtId="180" fontId="1" fillId="0" borderId="12" xfId="85" applyNumberFormat="1" applyFill="1" applyBorder="1" applyAlignment="1">
      <alignment horizontal="right" vertical="center" wrapText="1"/>
      <protection/>
    </xf>
    <xf numFmtId="0" fontId="2" fillId="0" borderId="15" xfId="85" applyFont="1" applyFill="1" applyBorder="1" applyAlignment="1">
      <alignment horizontal="left" vertical="center" wrapText="1"/>
      <protection/>
    </xf>
    <xf numFmtId="0" fontId="2" fillId="0" borderId="14" xfId="85" applyFont="1" applyFill="1" applyBorder="1" applyAlignment="1">
      <alignment horizontal="left" vertical="center" wrapText="1"/>
      <protection/>
    </xf>
    <xf numFmtId="184" fontId="2" fillId="0" borderId="15" xfId="85" applyNumberFormat="1" applyFont="1" applyFill="1" applyBorder="1" applyAlignment="1" applyProtection="1">
      <alignment horizontal="left" vertical="center"/>
      <protection/>
    </xf>
    <xf numFmtId="180" fontId="2" fillId="0" borderId="12" xfId="85" applyNumberFormat="1" applyFont="1" applyFill="1" applyBorder="1" applyAlignment="1">
      <alignment horizontal="right" vertical="center" wrapText="1"/>
      <protection/>
    </xf>
    <xf numFmtId="180" fontId="2" fillId="0" borderId="12" xfId="85" applyNumberFormat="1" applyFont="1" applyFill="1" applyBorder="1" applyAlignment="1">
      <alignment horizontal="right" vertical="center"/>
      <protection/>
    </xf>
    <xf numFmtId="184" fontId="2" fillId="0" borderId="12" xfId="85" applyNumberFormat="1" applyFont="1" applyFill="1" applyBorder="1" applyAlignment="1">
      <alignment horizontal="left" vertical="center"/>
      <protection/>
    </xf>
    <xf numFmtId="181" fontId="2" fillId="0" borderId="14" xfId="85" applyNumberFormat="1" applyFont="1" applyFill="1" applyBorder="1" applyAlignment="1" applyProtection="1">
      <alignment horizontal="center" vertical="center"/>
      <protection/>
    </xf>
    <xf numFmtId="184" fontId="2" fillId="0" borderId="12" xfId="85" applyNumberFormat="1" applyFont="1" applyFill="1" applyBorder="1" applyAlignment="1">
      <alignment horizontal="center" vertical="center"/>
      <protection/>
    </xf>
    <xf numFmtId="178" fontId="2" fillId="0" borderId="0" xfId="85" applyNumberFormat="1" applyFont="1" applyFill="1" applyAlignment="1" applyProtection="1">
      <alignment vertical="center"/>
      <protection/>
    </xf>
    <xf numFmtId="0" fontId="2" fillId="0" borderId="0" xfId="87" applyFont="1" applyAlignment="1">
      <alignment horizontal="right" vertical="center" wrapText="1"/>
      <protection/>
    </xf>
    <xf numFmtId="0" fontId="2" fillId="0" borderId="25" xfId="87" applyFont="1" applyBorder="1" applyAlignment="1">
      <alignment horizontal="centerContinuous" vertical="center" wrapText="1"/>
      <protection/>
    </xf>
    <xf numFmtId="178" fontId="2" fillId="0" borderId="14" xfId="85" applyNumberFormat="1" applyFont="1" applyFill="1" applyBorder="1" applyAlignment="1" applyProtection="1">
      <alignment horizontal="center" vertical="center" wrapText="1"/>
      <protection/>
    </xf>
    <xf numFmtId="49" fontId="2" fillId="0" borderId="17" xfId="85" applyNumberFormat="1" applyFont="1" applyFill="1" applyBorder="1" applyAlignment="1">
      <alignment horizontal="center" vertical="center" wrapText="1"/>
      <protection/>
    </xf>
    <xf numFmtId="185" fontId="2" fillId="0" borderId="17" xfId="87" applyNumberFormat="1" applyFont="1" applyBorder="1" applyAlignment="1">
      <alignment horizontal="center" vertical="center" wrapText="1"/>
      <protection/>
    </xf>
    <xf numFmtId="49" fontId="2" fillId="0" borderId="11" xfId="85" applyNumberFormat="1" applyFont="1" applyFill="1" applyBorder="1" applyAlignment="1">
      <alignment horizontal="center" vertical="center" wrapText="1"/>
      <protection/>
    </xf>
    <xf numFmtId="185" fontId="2" fillId="0" borderId="11" xfId="87" applyNumberFormat="1" applyFont="1" applyBorder="1" applyAlignment="1">
      <alignment horizontal="center" vertical="center" wrapText="1"/>
      <protection/>
    </xf>
    <xf numFmtId="185" fontId="2" fillId="0" borderId="25" xfId="87" applyNumberFormat="1" applyFont="1" applyFill="1" applyBorder="1" applyAlignment="1">
      <alignment horizontal="right" vertical="center" wrapText="1"/>
      <protection/>
    </xf>
    <xf numFmtId="0" fontId="0" fillId="0" borderId="0" xfId="87" applyFill="1">
      <alignment vertical="center"/>
      <protection/>
    </xf>
    <xf numFmtId="178" fontId="2" fillId="0" borderId="25" xfId="87" applyNumberFormat="1" applyFont="1" applyFill="1" applyBorder="1" applyAlignment="1">
      <alignment horizontal="right" vertical="center" wrapText="1"/>
      <protection/>
    </xf>
    <xf numFmtId="185" fontId="2" fillId="0" borderId="25" xfId="87" applyNumberFormat="1" applyFont="1" applyBorder="1" applyAlignment="1">
      <alignment horizontal="right" vertical="center" wrapText="1"/>
      <protection/>
    </xf>
  </cellXfs>
  <cellStyles count="8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百分比_EF4B13E29A0421FAE0430A08200E21FA" xfId="84"/>
    <cellStyle name="常规_0C0E50DD51360000E0530A0804CB2C68" xfId="85"/>
    <cellStyle name="常规_1、政府组成部门预算分析-基本支出" xfId="86"/>
    <cellStyle name="常规_279F34B40C5C011EE0530A0804CCE720" xfId="87"/>
    <cellStyle name="常规_439B6CFEF4310134E0530A0804CB25FB" xfId="88"/>
    <cellStyle name="常规_EE70A06373940074E0430A0804CB0074" xfId="89"/>
    <cellStyle name="常规_439B6D647C250158E0530A0804CC3FF1" xfId="90"/>
    <cellStyle name="常规_442239306334007CE0530A0804CB3F5E" xfId="91"/>
    <cellStyle name="常规_4422630BD59E014AE0530A0804CCCC24" xfId="92"/>
    <cellStyle name="常规_EE70976CDCA900DAE0430A0804CC00DA" xfId="93"/>
    <cellStyle name="着色 3" xfId="94"/>
    <cellStyle name="着色 4" xfId="95"/>
    <cellStyle name="着色 6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workbookViewId="0" topLeftCell="A1">
      <selection activeCell="C8" sqref="C8"/>
    </sheetView>
  </sheetViews>
  <sheetFormatPr defaultColWidth="6.875" defaultRowHeight="14.25"/>
  <cols>
    <col min="1" max="1" width="3.50390625" style="198" customWidth="1"/>
    <col min="2" max="2" width="12.625" style="198" customWidth="1"/>
    <col min="3" max="3" width="13.125" style="198" customWidth="1"/>
    <col min="4" max="4" width="17.875" style="198" customWidth="1"/>
    <col min="5" max="5" width="13.375" style="198" customWidth="1"/>
    <col min="6" max="6" width="9.00390625" style="198" customWidth="1"/>
    <col min="7" max="7" width="7.00390625" style="198" customWidth="1"/>
    <col min="8" max="8" width="13.75390625" style="198" customWidth="1"/>
    <col min="9" max="9" width="13.375" style="198" customWidth="1"/>
    <col min="10" max="10" width="10.875" style="198" customWidth="1"/>
    <col min="11" max="11" width="13.25390625" style="198" customWidth="1"/>
    <col min="12" max="12" width="10.00390625" style="198" customWidth="1"/>
    <col min="13" max="13" width="10.25390625" style="199" customWidth="1"/>
    <col min="14" max="26" width="6.875" style="197" customWidth="1"/>
    <col min="27" max="244" width="6.875" style="198" customWidth="1"/>
    <col min="245" max="16384" width="6.875" style="198" customWidth="1"/>
  </cols>
  <sheetData>
    <row r="1" spans="1:13" ht="24.75" customHeight="1">
      <c r="A1" s="53"/>
      <c r="B1" s="53"/>
      <c r="C1" s="200"/>
      <c r="D1" s="200"/>
      <c r="E1" s="201"/>
      <c r="F1" s="201"/>
      <c r="G1" s="201"/>
      <c r="H1" s="201"/>
      <c r="I1" s="250"/>
      <c r="J1" s="250"/>
      <c r="K1" s="250"/>
      <c r="L1" s="250"/>
      <c r="M1" s="195" t="s">
        <v>0</v>
      </c>
    </row>
    <row r="2" spans="1:13" ht="24.75" customHeight="1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24.75" customHeight="1">
      <c r="A3" s="203" t="s">
        <v>2</v>
      </c>
      <c r="B3" s="203"/>
      <c r="C3" s="203"/>
      <c r="D3" s="203"/>
      <c r="E3" s="204"/>
      <c r="F3" s="204"/>
      <c r="G3" s="204"/>
      <c r="H3" s="204"/>
      <c r="I3" s="250"/>
      <c r="J3" s="250"/>
      <c r="K3" s="250"/>
      <c r="L3" s="250"/>
      <c r="M3" s="251" t="s">
        <v>3</v>
      </c>
    </row>
    <row r="4" spans="1:13" ht="21" customHeight="1">
      <c r="A4" s="205" t="s">
        <v>4</v>
      </c>
      <c r="B4" s="205"/>
      <c r="C4" s="205"/>
      <c r="D4" s="205" t="s">
        <v>5</v>
      </c>
      <c r="E4" s="206"/>
      <c r="F4" s="206"/>
      <c r="G4" s="206"/>
      <c r="H4" s="205"/>
      <c r="I4" s="205"/>
      <c r="J4" s="205"/>
      <c r="K4" s="205"/>
      <c r="L4" s="205"/>
      <c r="M4" s="252"/>
    </row>
    <row r="5" spans="1:13" ht="21" customHeight="1">
      <c r="A5" s="207" t="s">
        <v>6</v>
      </c>
      <c r="B5" s="208"/>
      <c r="C5" s="209" t="s">
        <v>7</v>
      </c>
      <c r="D5" s="209" t="s">
        <v>8</v>
      </c>
      <c r="E5" s="210" t="s">
        <v>9</v>
      </c>
      <c r="F5" s="211" t="s">
        <v>10</v>
      </c>
      <c r="G5" s="210" t="s">
        <v>11</v>
      </c>
      <c r="H5" s="212" t="s">
        <v>12</v>
      </c>
      <c r="I5" s="212"/>
      <c r="J5" s="212"/>
      <c r="K5" s="212"/>
      <c r="L5" s="212"/>
      <c r="M5" s="252"/>
    </row>
    <row r="6" spans="1:13" ht="23.25" customHeight="1">
      <c r="A6" s="213"/>
      <c r="B6" s="214"/>
      <c r="C6" s="207"/>
      <c r="D6" s="209"/>
      <c r="E6" s="210"/>
      <c r="F6" s="215"/>
      <c r="G6" s="210"/>
      <c r="H6" s="216" t="s">
        <v>13</v>
      </c>
      <c r="I6" s="253"/>
      <c r="J6" s="254" t="s">
        <v>14</v>
      </c>
      <c r="K6" s="255" t="s">
        <v>15</v>
      </c>
      <c r="L6" s="255" t="s">
        <v>16</v>
      </c>
      <c r="M6" s="255" t="s">
        <v>17</v>
      </c>
    </row>
    <row r="7" spans="1:13" ht="22.5" customHeight="1">
      <c r="A7" s="217"/>
      <c r="B7" s="218"/>
      <c r="C7" s="207"/>
      <c r="D7" s="209"/>
      <c r="E7" s="210"/>
      <c r="F7" s="219"/>
      <c r="G7" s="210"/>
      <c r="H7" s="220" t="s">
        <v>18</v>
      </c>
      <c r="I7" s="220" t="s">
        <v>19</v>
      </c>
      <c r="J7" s="256"/>
      <c r="K7" s="257"/>
      <c r="L7" s="257"/>
      <c r="M7" s="257"/>
    </row>
    <row r="8" spans="1:26" s="196" customFormat="1" ht="24.75" customHeight="1">
      <c r="A8" s="221" t="s">
        <v>13</v>
      </c>
      <c r="B8" s="222" t="s">
        <v>18</v>
      </c>
      <c r="C8" s="21">
        <f>SUM(C9:C13)</f>
        <v>16657900</v>
      </c>
      <c r="D8" s="223" t="s">
        <v>20</v>
      </c>
      <c r="E8" s="21">
        <f>SUM(F8:H8)+J8+K8+L8+M8</f>
        <v>11742200</v>
      </c>
      <c r="F8" s="21">
        <f>SUM(F9:F11)</f>
        <v>0</v>
      </c>
      <c r="G8" s="21">
        <f>SUM(G9:G11)</f>
        <v>0</v>
      </c>
      <c r="H8" s="21">
        <f aca="true" t="shared" si="0" ref="H8:H15">I8</f>
        <v>11742200</v>
      </c>
      <c r="I8" s="21">
        <f>SUM(I9:I11)</f>
        <v>11742200</v>
      </c>
      <c r="J8" s="245">
        <v>0</v>
      </c>
      <c r="K8" s="245">
        <v>0</v>
      </c>
      <c r="L8" s="245">
        <v>0</v>
      </c>
      <c r="M8" s="258">
        <v>0</v>
      </c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</row>
    <row r="9" spans="1:26" s="196" customFormat="1" ht="24.75" customHeight="1">
      <c r="A9" s="224"/>
      <c r="B9" s="222" t="s">
        <v>21</v>
      </c>
      <c r="C9" s="21">
        <v>16657900</v>
      </c>
      <c r="D9" s="225" t="s">
        <v>22</v>
      </c>
      <c r="E9" s="21">
        <v>8638145</v>
      </c>
      <c r="F9" s="21">
        <v>0</v>
      </c>
      <c r="G9" s="21">
        <v>0</v>
      </c>
      <c r="H9" s="21">
        <f t="shared" si="0"/>
        <v>8638145</v>
      </c>
      <c r="I9" s="21">
        <v>8638145</v>
      </c>
      <c r="J9" s="240">
        <v>0</v>
      </c>
      <c r="K9" s="240">
        <v>0</v>
      </c>
      <c r="L9" s="240">
        <v>0</v>
      </c>
      <c r="M9" s="258">
        <v>0</v>
      </c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</row>
    <row r="10" spans="1:26" s="196" customFormat="1" ht="24.75" customHeight="1">
      <c r="A10" s="224"/>
      <c r="B10" s="226" t="s">
        <v>23</v>
      </c>
      <c r="C10" s="21">
        <v>0</v>
      </c>
      <c r="D10" s="227" t="s">
        <v>24</v>
      </c>
      <c r="E10" s="21">
        <v>3037255</v>
      </c>
      <c r="F10" s="21">
        <v>0</v>
      </c>
      <c r="G10" s="21">
        <v>0</v>
      </c>
      <c r="H10" s="21">
        <f t="shared" si="0"/>
        <v>3037255</v>
      </c>
      <c r="I10" s="21">
        <v>3037255</v>
      </c>
      <c r="J10" s="236">
        <v>0</v>
      </c>
      <c r="K10" s="236">
        <v>0</v>
      </c>
      <c r="L10" s="236">
        <v>0</v>
      </c>
      <c r="M10" s="260">
        <v>0</v>
      </c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</row>
    <row r="11" spans="1:26" s="196" customFormat="1" ht="24.75" customHeight="1">
      <c r="A11" s="224"/>
      <c r="B11" s="222" t="s">
        <v>25</v>
      </c>
      <c r="C11" s="21">
        <v>0</v>
      </c>
      <c r="D11" s="227" t="s">
        <v>26</v>
      </c>
      <c r="E11" s="21">
        <f>SUM(F11:H11)+J11+K11+L11+M11</f>
        <v>66800</v>
      </c>
      <c r="F11" s="21">
        <v>0</v>
      </c>
      <c r="G11" s="21">
        <v>0</v>
      </c>
      <c r="H11" s="21">
        <f t="shared" si="0"/>
        <v>66800</v>
      </c>
      <c r="I11" s="21">
        <v>66800</v>
      </c>
      <c r="J11" s="236">
        <v>0</v>
      </c>
      <c r="K11" s="236">
        <v>0</v>
      </c>
      <c r="L11" s="236">
        <v>0</v>
      </c>
      <c r="M11" s="260">
        <v>0</v>
      </c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</row>
    <row r="12" spans="1:26" s="196" customFormat="1" ht="24.75" customHeight="1">
      <c r="A12" s="224"/>
      <c r="B12" s="226" t="s">
        <v>27</v>
      </c>
      <c r="C12" s="21">
        <v>0</v>
      </c>
      <c r="D12" s="227" t="s">
        <v>28</v>
      </c>
      <c r="E12" s="21">
        <f>SUM(F12:H12)+J12+K12+L12+M12</f>
        <v>27572000</v>
      </c>
      <c r="F12" s="21">
        <v>0</v>
      </c>
      <c r="G12" s="21"/>
      <c r="H12" s="21">
        <f t="shared" si="0"/>
        <v>4915700</v>
      </c>
      <c r="I12" s="21">
        <v>4915700</v>
      </c>
      <c r="J12" s="21">
        <f>SUM(J13:J18)</f>
        <v>0</v>
      </c>
      <c r="K12" s="21">
        <v>22656300</v>
      </c>
      <c r="L12" s="21">
        <f>SUM(L13:L18)</f>
        <v>0</v>
      </c>
      <c r="M12" s="21">
        <f>SUM(M13:M18)</f>
        <v>0</v>
      </c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</row>
    <row r="13" spans="1:26" s="196" customFormat="1" ht="24.75" customHeight="1">
      <c r="A13" s="224"/>
      <c r="B13" s="226" t="s">
        <v>29</v>
      </c>
      <c r="C13" s="21">
        <v>0</v>
      </c>
      <c r="D13" s="228" t="s">
        <v>30</v>
      </c>
      <c r="E13" s="21">
        <f aca="true" t="shared" si="1" ref="E13:E18">SUM(F13:H13)+J13+K13+L13+M13</f>
        <v>0</v>
      </c>
      <c r="F13" s="21">
        <v>0</v>
      </c>
      <c r="G13" s="21">
        <v>0</v>
      </c>
      <c r="H13" s="21">
        <f t="shared" si="0"/>
        <v>0</v>
      </c>
      <c r="I13" s="21">
        <v>0</v>
      </c>
      <c r="J13" s="240">
        <v>0</v>
      </c>
      <c r="K13" s="240">
        <v>0</v>
      </c>
      <c r="L13" s="240">
        <v>0</v>
      </c>
      <c r="M13" s="258">
        <v>0</v>
      </c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</row>
    <row r="14" spans="1:26" s="196" customFormat="1" ht="23.25" customHeight="1">
      <c r="A14" s="229" t="s">
        <v>14</v>
      </c>
      <c r="B14" s="230"/>
      <c r="C14" s="21">
        <v>0</v>
      </c>
      <c r="D14" s="228" t="s">
        <v>31</v>
      </c>
      <c r="E14" s="21">
        <f t="shared" si="1"/>
        <v>0</v>
      </c>
      <c r="F14" s="21">
        <v>0</v>
      </c>
      <c r="G14" s="21">
        <v>0</v>
      </c>
      <c r="H14" s="21">
        <f t="shared" si="0"/>
        <v>0</v>
      </c>
      <c r="I14" s="21">
        <v>0</v>
      </c>
      <c r="J14" s="240">
        <v>0</v>
      </c>
      <c r="K14" s="240">
        <v>0</v>
      </c>
      <c r="L14" s="240">
        <v>0</v>
      </c>
      <c r="M14" s="258">
        <v>0</v>
      </c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</row>
    <row r="15" spans="1:26" s="196" customFormat="1" ht="23.25" customHeight="1">
      <c r="A15" s="229" t="s">
        <v>15</v>
      </c>
      <c r="B15" s="230"/>
      <c r="C15" s="21">
        <v>22656300</v>
      </c>
      <c r="D15" s="228" t="s">
        <v>32</v>
      </c>
      <c r="E15" s="21">
        <f t="shared" si="1"/>
        <v>4915700</v>
      </c>
      <c r="F15" s="21">
        <v>0</v>
      </c>
      <c r="G15" s="21">
        <v>0</v>
      </c>
      <c r="H15" s="21">
        <f t="shared" si="0"/>
        <v>4915700</v>
      </c>
      <c r="I15" s="21">
        <v>4915700</v>
      </c>
      <c r="J15" s="240">
        <v>0</v>
      </c>
      <c r="K15" s="21"/>
      <c r="L15" s="240">
        <v>0</v>
      </c>
      <c r="M15" s="258">
        <v>0</v>
      </c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</row>
    <row r="16" spans="1:26" s="196" customFormat="1" ht="23.25" customHeight="1">
      <c r="A16" s="231" t="s">
        <v>16</v>
      </c>
      <c r="B16" s="232"/>
      <c r="C16" s="21">
        <v>0</v>
      </c>
      <c r="D16" s="228" t="s">
        <v>33</v>
      </c>
      <c r="E16" s="21">
        <f t="shared" si="1"/>
        <v>0</v>
      </c>
      <c r="F16" s="21">
        <v>0</v>
      </c>
      <c r="G16" s="21">
        <v>0</v>
      </c>
      <c r="H16" s="21">
        <v>0</v>
      </c>
      <c r="I16" s="21">
        <v>0</v>
      </c>
      <c r="J16" s="240">
        <v>0</v>
      </c>
      <c r="K16" s="21"/>
      <c r="L16" s="240">
        <v>0</v>
      </c>
      <c r="M16" s="258">
        <v>0</v>
      </c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</row>
    <row r="17" spans="1:26" s="196" customFormat="1" ht="23.25" customHeight="1">
      <c r="A17" s="233" t="s">
        <v>17</v>
      </c>
      <c r="B17" s="234"/>
      <c r="C17" s="21">
        <v>0</v>
      </c>
      <c r="D17" s="235" t="s">
        <v>34</v>
      </c>
      <c r="E17" s="21">
        <f t="shared" si="1"/>
        <v>0</v>
      </c>
      <c r="F17" s="236">
        <v>0</v>
      </c>
      <c r="G17" s="236"/>
      <c r="H17" s="236">
        <v>0</v>
      </c>
      <c r="I17" s="236">
        <v>0</v>
      </c>
      <c r="J17" s="240">
        <v>0</v>
      </c>
      <c r="K17" s="240">
        <v>0</v>
      </c>
      <c r="L17" s="240">
        <v>0</v>
      </c>
      <c r="M17" s="258">
        <v>0</v>
      </c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</row>
    <row r="18" spans="1:26" s="196" customFormat="1" ht="23.25" customHeight="1">
      <c r="A18" s="233"/>
      <c r="B18" s="234"/>
      <c r="C18" s="21"/>
      <c r="D18" s="235" t="s">
        <v>35</v>
      </c>
      <c r="E18" s="21">
        <f t="shared" si="1"/>
        <v>22656300</v>
      </c>
      <c r="F18" s="236"/>
      <c r="G18" s="236"/>
      <c r="H18" s="236"/>
      <c r="I18" s="236"/>
      <c r="J18" s="240">
        <v>0</v>
      </c>
      <c r="K18" s="21">
        <v>22656300</v>
      </c>
      <c r="L18" s="240">
        <v>0</v>
      </c>
      <c r="M18" s="258">
        <v>0</v>
      </c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</row>
    <row r="19" spans="1:26" s="196" customFormat="1" ht="23.25" customHeight="1">
      <c r="A19" s="237"/>
      <c r="B19" s="238"/>
      <c r="C19" s="21"/>
      <c r="D19" s="235"/>
      <c r="E19" s="239"/>
      <c r="F19" s="240"/>
      <c r="G19" s="240"/>
      <c r="H19" s="240"/>
      <c r="I19" s="240"/>
      <c r="J19" s="240">
        <v>0</v>
      </c>
      <c r="K19" s="240">
        <v>0</v>
      </c>
      <c r="L19" s="240">
        <v>0</v>
      </c>
      <c r="M19" s="258">
        <v>0</v>
      </c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</row>
    <row r="20" spans="1:26" s="196" customFormat="1" ht="23.25" customHeight="1">
      <c r="A20" s="237" t="s">
        <v>36</v>
      </c>
      <c r="B20" s="238"/>
      <c r="C20" s="21">
        <f>SUM(C9:C19)</f>
        <v>39314200</v>
      </c>
      <c r="D20" s="235"/>
      <c r="E20" s="239"/>
      <c r="F20" s="241"/>
      <c r="G20" s="241"/>
      <c r="H20" s="241"/>
      <c r="I20" s="241"/>
      <c r="J20" s="241"/>
      <c r="K20" s="241"/>
      <c r="L20" s="241"/>
      <c r="M20" s="258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</row>
    <row r="21" spans="1:26" s="196" customFormat="1" ht="23.25" customHeight="1">
      <c r="A21" s="242" t="s">
        <v>37</v>
      </c>
      <c r="B21" s="243"/>
      <c r="C21" s="21"/>
      <c r="D21" s="244"/>
      <c r="E21" s="245"/>
      <c r="F21" s="245"/>
      <c r="G21" s="245"/>
      <c r="H21" s="246"/>
      <c r="I21" s="245"/>
      <c r="J21" s="245"/>
      <c r="K21" s="245"/>
      <c r="L21" s="245"/>
      <c r="M21" s="258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</row>
    <row r="22" spans="1:26" s="196" customFormat="1" ht="23.25" customHeight="1">
      <c r="A22" s="242" t="s">
        <v>38</v>
      </c>
      <c r="B22" s="243"/>
      <c r="C22" s="21">
        <v>0</v>
      </c>
      <c r="D22" s="247"/>
      <c r="E22" s="245"/>
      <c r="F22" s="245"/>
      <c r="G22" s="245"/>
      <c r="H22" s="246"/>
      <c r="I22" s="245"/>
      <c r="J22" s="245"/>
      <c r="K22" s="245"/>
      <c r="L22" s="245"/>
      <c r="M22" s="258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</row>
    <row r="23" spans="1:13" ht="21" customHeight="1">
      <c r="A23" s="237"/>
      <c r="B23" s="238"/>
      <c r="C23" s="21"/>
      <c r="D23" s="247"/>
      <c r="E23" s="245"/>
      <c r="F23" s="245"/>
      <c r="G23" s="245"/>
      <c r="H23" s="246"/>
      <c r="I23" s="245"/>
      <c r="J23" s="245"/>
      <c r="K23" s="245"/>
      <c r="L23" s="245"/>
      <c r="M23" s="261"/>
    </row>
    <row r="24" spans="1:26" s="196" customFormat="1" ht="23.25" customHeight="1">
      <c r="A24" s="209" t="s">
        <v>39</v>
      </c>
      <c r="B24" s="248"/>
      <c r="C24" s="21">
        <f>SUM(C20:C23)</f>
        <v>39314200</v>
      </c>
      <c r="D24" s="249" t="s">
        <v>40</v>
      </c>
      <c r="E24" s="21">
        <f aca="true" t="shared" si="2" ref="E24:K24">E12+E8</f>
        <v>39314200</v>
      </c>
      <c r="F24" s="21">
        <f t="shared" si="2"/>
        <v>0</v>
      </c>
      <c r="G24" s="21">
        <f t="shared" si="2"/>
        <v>0</v>
      </c>
      <c r="H24" s="21">
        <f t="shared" si="2"/>
        <v>16657900</v>
      </c>
      <c r="I24" s="21">
        <f t="shared" si="2"/>
        <v>16657900</v>
      </c>
      <c r="J24" s="21">
        <f t="shared" si="2"/>
        <v>0</v>
      </c>
      <c r="K24" s="21">
        <f t="shared" si="2"/>
        <v>22656300</v>
      </c>
      <c r="L24" s="21">
        <v>0</v>
      </c>
      <c r="M24" s="21">
        <v>0</v>
      </c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</row>
    <row r="25" spans="1:12" ht="14.25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</row>
    <row r="26" spans="1:12" ht="14.25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</row>
    <row r="27" spans="1:12" ht="14.25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</row>
    <row r="28" spans="1:12" ht="14.25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</row>
    <row r="29" spans="1:12" ht="14.25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</row>
    <row r="30" spans="1:12" ht="14.25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</row>
    <row r="31" spans="1:12" ht="14.25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</row>
    <row r="32" spans="1:12" ht="14.2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</row>
    <row r="33" s="197" customFormat="1" ht="14.25">
      <c r="M33" s="199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2" bottom="0.7900000000000001" header="0.51" footer="0.51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showGridLines="0" showZeros="0" workbookViewId="0" topLeftCell="A1">
      <selection activeCell="G9" sqref="G9"/>
    </sheetView>
  </sheetViews>
  <sheetFormatPr defaultColWidth="7.25390625" defaultRowHeight="14.25"/>
  <cols>
    <col min="1" max="1" width="3.625" style="173" customWidth="1"/>
    <col min="2" max="3" width="3.00390625" style="173" customWidth="1"/>
    <col min="4" max="4" width="4.625" style="173" customWidth="1"/>
    <col min="5" max="5" width="35.00390625" style="173" customWidth="1"/>
    <col min="6" max="6" width="13.25390625" style="173" customWidth="1"/>
    <col min="7" max="7" width="13.625" style="173" customWidth="1"/>
    <col min="8" max="9" width="10.50390625" style="173" customWidth="1"/>
    <col min="10" max="10" width="9.875" style="173" customWidth="1"/>
    <col min="11" max="12" width="10.50390625" style="173" customWidth="1"/>
    <col min="13" max="13" width="12.875" style="173" customWidth="1"/>
    <col min="14" max="14" width="11.125" style="173" customWidth="1"/>
    <col min="15" max="15" width="8.125" style="173" customWidth="1"/>
    <col min="16" max="16" width="8.00390625" style="173" customWidth="1"/>
    <col min="17" max="17" width="9.875" style="173" customWidth="1"/>
    <col min="18" max="18" width="7.25390625" style="173" customWidth="1"/>
    <col min="19" max="19" width="9.625" style="173" customWidth="1"/>
    <col min="20" max="252" width="7.25390625" style="173" customWidth="1"/>
    <col min="253" max="16384" width="7.25390625" style="173" customWidth="1"/>
  </cols>
  <sheetData>
    <row r="1" spans="1:19" ht="25.5" customHeight="1">
      <c r="A1" s="174"/>
      <c r="B1" s="174"/>
      <c r="C1" s="175"/>
      <c r="S1" s="195" t="s">
        <v>41</v>
      </c>
    </row>
    <row r="2" spans="1:19" ht="25.5" customHeight="1">
      <c r="A2" s="176" t="s">
        <v>42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25.5" customHeight="1">
      <c r="A3" s="177" t="s">
        <v>2</v>
      </c>
      <c r="B3" s="178"/>
      <c r="C3" s="178"/>
      <c r="D3" s="178"/>
      <c r="E3" s="178"/>
      <c r="G3" s="179"/>
      <c r="S3" s="173" t="s">
        <v>3</v>
      </c>
    </row>
    <row r="4" spans="1:19" ht="23.25" customHeight="1">
      <c r="A4" s="180" t="s">
        <v>43</v>
      </c>
      <c r="B4" s="180"/>
      <c r="C4" s="180"/>
      <c r="D4" s="181" t="s">
        <v>44</v>
      </c>
      <c r="E4" s="181" t="s">
        <v>45</v>
      </c>
      <c r="F4" s="181" t="s">
        <v>46</v>
      </c>
      <c r="G4" s="182" t="s">
        <v>13</v>
      </c>
      <c r="H4" s="182"/>
      <c r="I4" s="182"/>
      <c r="J4" s="182"/>
      <c r="K4" s="182"/>
      <c r="L4" s="192" t="s">
        <v>14</v>
      </c>
      <c r="M4" s="181" t="s">
        <v>15</v>
      </c>
      <c r="N4" s="181" t="s">
        <v>16</v>
      </c>
      <c r="O4" s="181" t="s">
        <v>47</v>
      </c>
      <c r="P4" s="181" t="s">
        <v>48</v>
      </c>
      <c r="Q4" s="181" t="s">
        <v>11</v>
      </c>
      <c r="R4" s="181" t="s">
        <v>10</v>
      </c>
      <c r="S4" s="181" t="s">
        <v>17</v>
      </c>
    </row>
    <row r="5" spans="1:19" ht="34.5" customHeight="1">
      <c r="A5" s="183" t="s">
        <v>49</v>
      </c>
      <c r="B5" s="184" t="s">
        <v>50</v>
      </c>
      <c r="C5" s="185" t="s">
        <v>51</v>
      </c>
      <c r="D5" s="181"/>
      <c r="E5" s="181"/>
      <c r="F5" s="181"/>
      <c r="G5" s="185" t="s">
        <v>21</v>
      </c>
      <c r="H5" s="186" t="s">
        <v>52</v>
      </c>
      <c r="I5" s="186" t="s">
        <v>25</v>
      </c>
      <c r="J5" s="186" t="s">
        <v>53</v>
      </c>
      <c r="K5" s="186" t="s">
        <v>29</v>
      </c>
      <c r="L5" s="193"/>
      <c r="M5" s="181"/>
      <c r="N5" s="181"/>
      <c r="O5" s="181"/>
      <c r="P5" s="181"/>
      <c r="Q5" s="181"/>
      <c r="R5" s="181"/>
      <c r="S5" s="181"/>
    </row>
    <row r="6" spans="1:19" ht="15" customHeight="1">
      <c r="A6" s="187" t="s">
        <v>54</v>
      </c>
      <c r="B6" s="188" t="s">
        <v>54</v>
      </c>
      <c r="C6" s="188" t="s">
        <v>54</v>
      </c>
      <c r="D6" s="189" t="s">
        <v>54</v>
      </c>
      <c r="E6" s="189" t="s">
        <v>54</v>
      </c>
      <c r="F6" s="190">
        <v>1</v>
      </c>
      <c r="G6" s="190">
        <v>2</v>
      </c>
      <c r="H6" s="190">
        <v>3</v>
      </c>
      <c r="I6" s="190">
        <v>4</v>
      </c>
      <c r="J6" s="190">
        <v>5</v>
      </c>
      <c r="K6" s="190">
        <v>6</v>
      </c>
      <c r="L6" s="190">
        <v>7</v>
      </c>
      <c r="M6" s="190">
        <v>8</v>
      </c>
      <c r="N6" s="190">
        <v>9</v>
      </c>
      <c r="O6" s="190">
        <v>10</v>
      </c>
      <c r="P6" s="190">
        <v>11</v>
      </c>
      <c r="Q6" s="190">
        <v>12</v>
      </c>
      <c r="R6" s="190">
        <v>13</v>
      </c>
      <c r="S6" s="190">
        <v>14</v>
      </c>
    </row>
    <row r="7" spans="1:19" s="172" customFormat="1" ht="21" customHeight="1">
      <c r="A7" s="22"/>
      <c r="B7" s="22"/>
      <c r="C7" s="22"/>
      <c r="D7" s="22"/>
      <c r="E7" s="20" t="s">
        <v>9</v>
      </c>
      <c r="F7" s="21">
        <f>F8</f>
        <v>39314200</v>
      </c>
      <c r="G7" s="21">
        <f>G8</f>
        <v>16657900</v>
      </c>
      <c r="H7" s="21"/>
      <c r="I7" s="21">
        <f aca="true" t="shared" si="0" ref="I7:S7">I8</f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22656300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</row>
    <row r="8" spans="1:19" ht="18.75" customHeight="1">
      <c r="A8" s="22"/>
      <c r="B8" s="22"/>
      <c r="C8" s="22"/>
      <c r="D8" s="22"/>
      <c r="E8" s="20" t="s">
        <v>55</v>
      </c>
      <c r="F8" s="21">
        <f>G8+L8+M8+N8+O8+P8+Q8+R8+S8</f>
        <v>39314200</v>
      </c>
      <c r="G8" s="21">
        <f>SUM(G9:G40)</f>
        <v>16657900</v>
      </c>
      <c r="H8" s="21">
        <f aca="true" t="shared" si="1" ref="H8:S8">SUM(H9:H39)</f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22656300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</row>
    <row r="9" spans="1:19" ht="18.75" customHeight="1">
      <c r="A9" s="87" t="s">
        <v>56</v>
      </c>
      <c r="B9" s="87" t="s">
        <v>57</v>
      </c>
      <c r="C9" s="87" t="s">
        <v>58</v>
      </c>
      <c r="D9" s="22" t="s">
        <v>59</v>
      </c>
      <c r="E9" s="88" t="s">
        <v>60</v>
      </c>
      <c r="F9" s="21">
        <f aca="true" t="shared" si="2" ref="F8:F24">G9+L9+M9+N9+O9+P9+Q9+R9+S9</f>
        <v>5638100</v>
      </c>
      <c r="G9" s="29">
        <v>5638100</v>
      </c>
      <c r="H9" s="191">
        <v>0</v>
      </c>
      <c r="I9" s="191">
        <v>0</v>
      </c>
      <c r="J9" s="191">
        <v>0</v>
      </c>
      <c r="K9" s="191">
        <v>0</v>
      </c>
      <c r="L9" s="191">
        <v>0</v>
      </c>
      <c r="M9" s="191">
        <v>0</v>
      </c>
      <c r="N9" s="194">
        <v>0</v>
      </c>
      <c r="O9" s="194">
        <v>0</v>
      </c>
      <c r="P9" s="194">
        <v>0</v>
      </c>
      <c r="Q9" s="194"/>
      <c r="R9" s="194">
        <v>0</v>
      </c>
      <c r="S9" s="194">
        <v>0</v>
      </c>
    </row>
    <row r="10" spans="1:19" ht="18.75" customHeight="1">
      <c r="A10" s="87" t="s">
        <v>56</v>
      </c>
      <c r="B10" s="87" t="s">
        <v>57</v>
      </c>
      <c r="C10" s="87" t="s">
        <v>61</v>
      </c>
      <c r="D10" s="22" t="s">
        <v>59</v>
      </c>
      <c r="E10" s="88" t="s">
        <v>62</v>
      </c>
      <c r="F10" s="21">
        <f t="shared" si="2"/>
        <v>110400</v>
      </c>
      <c r="G10" s="29">
        <v>110400</v>
      </c>
      <c r="H10" s="191">
        <v>0</v>
      </c>
      <c r="I10" s="191">
        <v>0</v>
      </c>
      <c r="J10" s="191">
        <v>0</v>
      </c>
      <c r="K10" s="191">
        <v>0</v>
      </c>
      <c r="L10" s="191">
        <v>0</v>
      </c>
      <c r="M10" s="191">
        <v>0</v>
      </c>
      <c r="N10" s="194">
        <v>0</v>
      </c>
      <c r="O10" s="194">
        <v>0</v>
      </c>
      <c r="P10" s="194">
        <v>0</v>
      </c>
      <c r="Q10" s="194"/>
      <c r="R10" s="194">
        <v>0</v>
      </c>
      <c r="S10" s="194">
        <v>0</v>
      </c>
    </row>
    <row r="11" spans="1:19" ht="18.75" customHeight="1">
      <c r="A11" s="87" t="s">
        <v>56</v>
      </c>
      <c r="B11" s="87" t="s">
        <v>57</v>
      </c>
      <c r="C11" s="87" t="s">
        <v>63</v>
      </c>
      <c r="D11" s="22" t="s">
        <v>59</v>
      </c>
      <c r="E11" s="88" t="s">
        <v>64</v>
      </c>
      <c r="F11" s="21">
        <f t="shared" si="2"/>
        <v>1540000</v>
      </c>
      <c r="G11" s="29">
        <v>1540000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4">
        <v>0</v>
      </c>
      <c r="O11" s="194">
        <v>0</v>
      </c>
      <c r="P11" s="194">
        <v>0</v>
      </c>
      <c r="Q11" s="194"/>
      <c r="R11" s="194">
        <v>0</v>
      </c>
      <c r="S11" s="194">
        <v>0</v>
      </c>
    </row>
    <row r="12" spans="1:19" ht="18.75" customHeight="1">
      <c r="A12" s="87" t="s">
        <v>56</v>
      </c>
      <c r="B12" s="87" t="s">
        <v>65</v>
      </c>
      <c r="C12" s="87" t="s">
        <v>66</v>
      </c>
      <c r="D12" s="22" t="s">
        <v>59</v>
      </c>
      <c r="E12" s="88" t="s">
        <v>67</v>
      </c>
      <c r="F12" s="21">
        <f t="shared" si="2"/>
        <v>350000</v>
      </c>
      <c r="G12" s="29">
        <v>350000</v>
      </c>
      <c r="H12" s="191">
        <v>0</v>
      </c>
      <c r="I12" s="191">
        <v>0</v>
      </c>
      <c r="J12" s="191">
        <v>0</v>
      </c>
      <c r="K12" s="191">
        <v>0</v>
      </c>
      <c r="L12" s="191">
        <v>0</v>
      </c>
      <c r="M12" s="191">
        <v>0</v>
      </c>
      <c r="N12" s="194">
        <v>0</v>
      </c>
      <c r="O12" s="194">
        <v>0</v>
      </c>
      <c r="P12" s="194">
        <v>0</v>
      </c>
      <c r="Q12" s="194"/>
      <c r="R12" s="194">
        <v>0</v>
      </c>
      <c r="S12" s="194">
        <v>0</v>
      </c>
    </row>
    <row r="13" spans="1:19" ht="18.75" customHeight="1">
      <c r="A13" s="87" t="s">
        <v>56</v>
      </c>
      <c r="B13" s="87" t="s">
        <v>65</v>
      </c>
      <c r="C13" s="87" t="s">
        <v>63</v>
      </c>
      <c r="D13" s="22"/>
      <c r="E13" s="88" t="s">
        <v>68</v>
      </c>
      <c r="F13" s="21">
        <f t="shared" si="2"/>
        <v>60000</v>
      </c>
      <c r="G13" s="29">
        <v>60000</v>
      </c>
      <c r="H13" s="191"/>
      <c r="I13" s="191"/>
      <c r="J13" s="191"/>
      <c r="K13" s="191"/>
      <c r="L13" s="191"/>
      <c r="M13" s="191"/>
      <c r="N13" s="194"/>
      <c r="O13" s="194"/>
      <c r="P13" s="194"/>
      <c r="Q13" s="194"/>
      <c r="R13" s="194"/>
      <c r="S13" s="194"/>
    </row>
    <row r="14" spans="1:19" ht="18.75" customHeight="1">
      <c r="A14" s="87" t="s">
        <v>56</v>
      </c>
      <c r="B14" s="87" t="s">
        <v>69</v>
      </c>
      <c r="C14" s="87" t="s">
        <v>58</v>
      </c>
      <c r="D14" s="22" t="s">
        <v>59</v>
      </c>
      <c r="E14" s="88" t="s">
        <v>70</v>
      </c>
      <c r="F14" s="21">
        <f t="shared" si="2"/>
        <v>64000</v>
      </c>
      <c r="G14" s="29">
        <v>64000</v>
      </c>
      <c r="H14" s="191">
        <v>0</v>
      </c>
      <c r="I14" s="191">
        <v>0</v>
      </c>
      <c r="J14" s="191">
        <v>0</v>
      </c>
      <c r="K14" s="191">
        <v>0</v>
      </c>
      <c r="L14" s="191">
        <v>0</v>
      </c>
      <c r="M14" s="191">
        <v>0</v>
      </c>
      <c r="N14" s="194">
        <v>0</v>
      </c>
      <c r="O14" s="194">
        <v>0</v>
      </c>
      <c r="P14" s="194">
        <v>0</v>
      </c>
      <c r="Q14" s="194"/>
      <c r="R14" s="194">
        <v>0</v>
      </c>
      <c r="S14" s="194">
        <v>0</v>
      </c>
    </row>
    <row r="15" spans="1:19" ht="18.75" customHeight="1">
      <c r="A15" s="87" t="s">
        <v>56</v>
      </c>
      <c r="B15" s="87" t="s">
        <v>71</v>
      </c>
      <c r="C15" s="87" t="s">
        <v>58</v>
      </c>
      <c r="D15" s="22" t="s">
        <v>59</v>
      </c>
      <c r="E15" s="88" t="s">
        <v>72</v>
      </c>
      <c r="F15" s="21">
        <f t="shared" si="2"/>
        <v>183055</v>
      </c>
      <c r="G15" s="29">
        <v>183055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91">
        <v>0</v>
      </c>
      <c r="N15" s="194">
        <v>0</v>
      </c>
      <c r="O15" s="194">
        <v>0</v>
      </c>
      <c r="P15" s="194">
        <v>0</v>
      </c>
      <c r="Q15" s="194"/>
      <c r="R15" s="194">
        <v>0</v>
      </c>
      <c r="S15" s="194">
        <v>0</v>
      </c>
    </row>
    <row r="16" spans="1:19" ht="18.75" customHeight="1">
      <c r="A16" s="87" t="s">
        <v>73</v>
      </c>
      <c r="B16" s="87" t="s">
        <v>58</v>
      </c>
      <c r="C16" s="87" t="s">
        <v>63</v>
      </c>
      <c r="D16" s="22" t="s">
        <v>59</v>
      </c>
      <c r="E16" s="88" t="s">
        <v>74</v>
      </c>
      <c r="F16" s="21">
        <f t="shared" si="2"/>
        <v>204000</v>
      </c>
      <c r="G16" s="29">
        <v>204000</v>
      </c>
      <c r="H16" s="191">
        <v>0</v>
      </c>
      <c r="I16" s="191">
        <v>0</v>
      </c>
      <c r="J16" s="191">
        <v>0</v>
      </c>
      <c r="K16" s="191">
        <v>0</v>
      </c>
      <c r="L16" s="191">
        <v>0</v>
      </c>
      <c r="M16" s="191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</row>
    <row r="17" spans="1:19" ht="18.75" customHeight="1">
      <c r="A17" s="87" t="s">
        <v>75</v>
      </c>
      <c r="B17" s="87" t="s">
        <v>76</v>
      </c>
      <c r="C17" s="87" t="s">
        <v>63</v>
      </c>
      <c r="D17" s="22"/>
      <c r="E17" s="88" t="s">
        <v>77</v>
      </c>
      <c r="F17" s="21">
        <f t="shared" si="2"/>
        <v>20000</v>
      </c>
      <c r="G17" s="29">
        <v>20000</v>
      </c>
      <c r="H17" s="191"/>
      <c r="I17" s="191"/>
      <c r="J17" s="191"/>
      <c r="K17" s="191"/>
      <c r="L17" s="191"/>
      <c r="M17" s="191"/>
      <c r="N17" s="194"/>
      <c r="O17" s="194"/>
      <c r="P17" s="194"/>
      <c r="Q17" s="194"/>
      <c r="R17" s="194"/>
      <c r="S17" s="194"/>
    </row>
    <row r="18" spans="1:19" ht="18.75" customHeight="1">
      <c r="A18" s="87" t="s">
        <v>75</v>
      </c>
      <c r="B18" s="87" t="s">
        <v>78</v>
      </c>
      <c r="C18" s="87" t="s">
        <v>78</v>
      </c>
      <c r="D18" s="22" t="s">
        <v>59</v>
      </c>
      <c r="E18" s="88" t="s">
        <v>79</v>
      </c>
      <c r="F18" s="21">
        <f t="shared" si="2"/>
        <v>452000</v>
      </c>
      <c r="G18" s="29">
        <v>452000</v>
      </c>
      <c r="H18" s="191">
        <v>0</v>
      </c>
      <c r="I18" s="191">
        <v>0</v>
      </c>
      <c r="J18" s="191">
        <v>0</v>
      </c>
      <c r="K18" s="191">
        <v>0</v>
      </c>
      <c r="L18" s="191">
        <v>0</v>
      </c>
      <c r="M18" s="191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</row>
    <row r="19" spans="1:19" ht="18.75" customHeight="1">
      <c r="A19" s="87" t="s">
        <v>75</v>
      </c>
      <c r="B19" s="87" t="s">
        <v>61</v>
      </c>
      <c r="C19" s="87" t="s">
        <v>58</v>
      </c>
      <c r="D19" s="22"/>
      <c r="E19" s="88" t="s">
        <v>80</v>
      </c>
      <c r="F19" s="21">
        <f t="shared" si="2"/>
        <v>44000</v>
      </c>
      <c r="G19" s="29">
        <v>44000</v>
      </c>
      <c r="H19" s="191"/>
      <c r="I19" s="191"/>
      <c r="J19" s="191"/>
      <c r="K19" s="191"/>
      <c r="L19" s="191"/>
      <c r="M19" s="191"/>
      <c r="N19" s="194"/>
      <c r="O19" s="194"/>
      <c r="P19" s="194"/>
      <c r="Q19" s="194"/>
      <c r="R19" s="194"/>
      <c r="S19" s="194"/>
    </row>
    <row r="20" spans="1:19" ht="18.75" customHeight="1">
      <c r="A20" s="87" t="s">
        <v>75</v>
      </c>
      <c r="B20" s="87" t="s">
        <v>81</v>
      </c>
      <c r="C20" s="87" t="s">
        <v>76</v>
      </c>
      <c r="D20" s="22"/>
      <c r="E20" s="88" t="s">
        <v>82</v>
      </c>
      <c r="F20" s="21">
        <f t="shared" si="2"/>
        <v>22800</v>
      </c>
      <c r="G20" s="29">
        <v>22800</v>
      </c>
      <c r="H20" s="191"/>
      <c r="I20" s="191"/>
      <c r="J20" s="191"/>
      <c r="K20" s="191"/>
      <c r="L20" s="191"/>
      <c r="M20" s="191"/>
      <c r="N20" s="194"/>
      <c r="O20" s="194"/>
      <c r="P20" s="194"/>
      <c r="Q20" s="194"/>
      <c r="R20" s="194"/>
      <c r="S20" s="194"/>
    </row>
    <row r="21" spans="1:19" ht="18.75" customHeight="1">
      <c r="A21" s="87">
        <v>208</v>
      </c>
      <c r="B21" s="87" t="s">
        <v>83</v>
      </c>
      <c r="C21" s="87" t="s">
        <v>58</v>
      </c>
      <c r="D21" s="22"/>
      <c r="E21" s="88" t="s">
        <v>84</v>
      </c>
      <c r="F21" s="21">
        <f t="shared" si="2"/>
        <v>23500</v>
      </c>
      <c r="G21" s="29">
        <v>23500</v>
      </c>
      <c r="H21" s="191"/>
      <c r="I21" s="191"/>
      <c r="J21" s="191"/>
      <c r="K21" s="191"/>
      <c r="L21" s="191"/>
      <c r="M21" s="191"/>
      <c r="N21" s="194"/>
      <c r="O21" s="194"/>
      <c r="P21" s="194"/>
      <c r="Q21" s="194"/>
      <c r="R21" s="194"/>
      <c r="S21" s="194"/>
    </row>
    <row r="22" spans="1:19" ht="18.75" customHeight="1">
      <c r="A22" s="87">
        <v>208</v>
      </c>
      <c r="B22" s="87" t="s">
        <v>83</v>
      </c>
      <c r="C22" s="87" t="s">
        <v>76</v>
      </c>
      <c r="D22" s="22"/>
      <c r="E22" s="88" t="s">
        <v>85</v>
      </c>
      <c r="F22" s="21">
        <f t="shared" si="2"/>
        <v>13400</v>
      </c>
      <c r="G22" s="29">
        <v>13400</v>
      </c>
      <c r="H22" s="191"/>
      <c r="I22" s="191"/>
      <c r="J22" s="191"/>
      <c r="K22" s="191"/>
      <c r="L22" s="191"/>
      <c r="M22" s="191"/>
      <c r="N22" s="194"/>
      <c r="O22" s="194"/>
      <c r="P22" s="194"/>
      <c r="Q22" s="194"/>
      <c r="R22" s="194"/>
      <c r="S22" s="194"/>
    </row>
    <row r="23" spans="1:19" ht="18.75" customHeight="1">
      <c r="A23" s="87">
        <v>208</v>
      </c>
      <c r="B23" s="87" t="s">
        <v>83</v>
      </c>
      <c r="C23" s="87" t="s">
        <v>57</v>
      </c>
      <c r="D23" s="22"/>
      <c r="E23" s="88" t="s">
        <v>86</v>
      </c>
      <c r="F23" s="21">
        <f t="shared" si="2"/>
        <v>13400</v>
      </c>
      <c r="G23" s="29">
        <v>13400</v>
      </c>
      <c r="H23" s="191"/>
      <c r="I23" s="191"/>
      <c r="J23" s="191"/>
      <c r="K23" s="191"/>
      <c r="L23" s="191"/>
      <c r="M23" s="191"/>
      <c r="N23" s="194"/>
      <c r="O23" s="194"/>
      <c r="P23" s="194"/>
      <c r="Q23" s="194"/>
      <c r="R23" s="194"/>
      <c r="S23" s="194"/>
    </row>
    <row r="24" spans="1:19" ht="18.75" customHeight="1">
      <c r="A24" s="87" t="s">
        <v>75</v>
      </c>
      <c r="B24" s="87" t="s">
        <v>63</v>
      </c>
      <c r="C24" s="87" t="s">
        <v>58</v>
      </c>
      <c r="D24" s="22"/>
      <c r="E24" s="88" t="s">
        <v>87</v>
      </c>
      <c r="F24" s="21">
        <f t="shared" si="2"/>
        <v>10000</v>
      </c>
      <c r="G24" s="29">
        <v>10000</v>
      </c>
      <c r="H24" s="191"/>
      <c r="I24" s="191"/>
      <c r="J24" s="191"/>
      <c r="K24" s="191"/>
      <c r="L24" s="191"/>
      <c r="M24" s="191"/>
      <c r="N24" s="194"/>
      <c r="O24" s="194"/>
      <c r="P24" s="194"/>
      <c r="Q24" s="194"/>
      <c r="R24" s="194"/>
      <c r="S24" s="194"/>
    </row>
    <row r="25" spans="1:19" ht="18.75" customHeight="1">
      <c r="A25" s="87" t="s">
        <v>88</v>
      </c>
      <c r="B25" s="87" t="s">
        <v>89</v>
      </c>
      <c r="C25" s="87" t="s">
        <v>90</v>
      </c>
      <c r="D25" s="22"/>
      <c r="E25" s="88" t="s">
        <v>91</v>
      </c>
      <c r="F25" s="21">
        <f aca="true" t="shared" si="3" ref="F25:F40">G25+L25+M25+N25+O25+P25+Q25+R25+S25</f>
        <v>162600</v>
      </c>
      <c r="G25" s="21">
        <v>162600</v>
      </c>
      <c r="H25" s="191"/>
      <c r="I25" s="191"/>
      <c r="J25" s="191"/>
      <c r="K25" s="191"/>
      <c r="L25" s="191"/>
      <c r="M25" s="191"/>
      <c r="N25" s="194"/>
      <c r="O25" s="194"/>
      <c r="P25" s="194"/>
      <c r="Q25" s="194"/>
      <c r="R25" s="194"/>
      <c r="S25" s="194"/>
    </row>
    <row r="26" spans="1:19" ht="18.75" customHeight="1">
      <c r="A26" s="87" t="s">
        <v>88</v>
      </c>
      <c r="B26" s="87" t="s">
        <v>89</v>
      </c>
      <c r="C26" s="87" t="s">
        <v>63</v>
      </c>
      <c r="D26" s="22"/>
      <c r="E26" s="88" t="s">
        <v>92</v>
      </c>
      <c r="F26" s="21">
        <f t="shared" si="3"/>
        <v>500000</v>
      </c>
      <c r="G26" s="29">
        <v>500000</v>
      </c>
      <c r="H26" s="191"/>
      <c r="I26" s="191"/>
      <c r="J26" s="191"/>
      <c r="K26" s="191"/>
      <c r="L26" s="191"/>
      <c r="M26" s="191"/>
      <c r="N26" s="194"/>
      <c r="O26" s="194"/>
      <c r="P26" s="194"/>
      <c r="Q26" s="194"/>
      <c r="R26" s="194"/>
      <c r="S26" s="194"/>
    </row>
    <row r="27" spans="1:19" ht="18.75" customHeight="1">
      <c r="A27" s="87" t="s">
        <v>88</v>
      </c>
      <c r="B27" s="87" t="s">
        <v>69</v>
      </c>
      <c r="C27" s="87" t="s">
        <v>58</v>
      </c>
      <c r="D27" s="22" t="s">
        <v>59</v>
      </c>
      <c r="E27" s="88" t="s">
        <v>93</v>
      </c>
      <c r="F27" s="21">
        <f t="shared" si="3"/>
        <v>98262</v>
      </c>
      <c r="G27" s="29">
        <v>98262</v>
      </c>
      <c r="H27" s="191"/>
      <c r="I27" s="191"/>
      <c r="J27" s="191"/>
      <c r="K27" s="191"/>
      <c r="L27" s="191"/>
      <c r="M27" s="191"/>
      <c r="N27" s="194"/>
      <c r="O27" s="194"/>
      <c r="P27" s="194"/>
      <c r="Q27" s="194"/>
      <c r="R27" s="194"/>
      <c r="S27" s="194"/>
    </row>
    <row r="28" spans="1:19" ht="18.75" customHeight="1">
      <c r="A28" s="87" t="s">
        <v>88</v>
      </c>
      <c r="B28" s="87" t="s">
        <v>69</v>
      </c>
      <c r="C28" s="87" t="s">
        <v>76</v>
      </c>
      <c r="D28" s="22" t="s">
        <v>59</v>
      </c>
      <c r="E28" s="88" t="s">
        <v>94</v>
      </c>
      <c r="F28" s="21">
        <f t="shared" si="3"/>
        <v>137563</v>
      </c>
      <c r="G28" s="29">
        <v>137563</v>
      </c>
      <c r="H28" s="191"/>
      <c r="I28" s="191"/>
      <c r="J28" s="191"/>
      <c r="K28" s="191"/>
      <c r="L28" s="191"/>
      <c r="M28" s="191"/>
      <c r="N28" s="194"/>
      <c r="O28" s="194"/>
      <c r="P28" s="194"/>
      <c r="Q28" s="194"/>
      <c r="R28" s="194"/>
      <c r="S28" s="194"/>
    </row>
    <row r="29" spans="1:19" ht="18.75" customHeight="1">
      <c r="A29" s="87" t="s">
        <v>95</v>
      </c>
      <c r="B29" s="87" t="s">
        <v>96</v>
      </c>
      <c r="C29" s="87" t="s">
        <v>76</v>
      </c>
      <c r="D29" s="22"/>
      <c r="E29" s="88" t="s">
        <v>97</v>
      </c>
      <c r="F29" s="21">
        <f t="shared" si="3"/>
        <v>150000</v>
      </c>
      <c r="G29" s="21">
        <v>150000</v>
      </c>
      <c r="H29" s="191"/>
      <c r="I29" s="191"/>
      <c r="J29" s="191"/>
      <c r="K29" s="191"/>
      <c r="L29" s="191"/>
      <c r="M29" s="191"/>
      <c r="N29" s="194"/>
      <c r="O29" s="194"/>
      <c r="P29" s="194"/>
      <c r="Q29" s="194"/>
      <c r="R29" s="194"/>
      <c r="S29" s="194"/>
    </row>
    <row r="30" spans="1:19" ht="18.75" customHeight="1">
      <c r="A30" s="87" t="s">
        <v>98</v>
      </c>
      <c r="B30" s="87" t="s">
        <v>58</v>
      </c>
      <c r="C30" s="87" t="s">
        <v>63</v>
      </c>
      <c r="D30" s="22"/>
      <c r="E30" s="88" t="s">
        <v>99</v>
      </c>
      <c r="F30" s="21">
        <f t="shared" si="3"/>
        <v>240000</v>
      </c>
      <c r="G30" s="21">
        <v>240000</v>
      </c>
      <c r="H30" s="191"/>
      <c r="I30" s="191"/>
      <c r="J30" s="191"/>
      <c r="K30" s="191"/>
      <c r="L30" s="191"/>
      <c r="M30" s="191"/>
      <c r="N30" s="194"/>
      <c r="O30" s="194"/>
      <c r="P30" s="194"/>
      <c r="Q30" s="194"/>
      <c r="R30" s="194"/>
      <c r="S30" s="194"/>
    </row>
    <row r="31" spans="1:19" ht="18.75" customHeight="1">
      <c r="A31" s="87" t="s">
        <v>98</v>
      </c>
      <c r="B31" s="87" t="s">
        <v>78</v>
      </c>
      <c r="C31" s="87" t="s">
        <v>58</v>
      </c>
      <c r="D31" s="22"/>
      <c r="E31" s="88" t="s">
        <v>100</v>
      </c>
      <c r="F31" s="21">
        <f t="shared" si="3"/>
        <v>100000</v>
      </c>
      <c r="G31" s="21">
        <v>100000</v>
      </c>
      <c r="H31" s="191"/>
      <c r="I31" s="191"/>
      <c r="J31" s="191"/>
      <c r="K31" s="191"/>
      <c r="L31" s="191"/>
      <c r="M31" s="191"/>
      <c r="N31" s="194"/>
      <c r="O31" s="194"/>
      <c r="P31" s="194"/>
      <c r="Q31" s="194"/>
      <c r="R31" s="194"/>
      <c r="S31" s="194"/>
    </row>
    <row r="32" spans="1:19" ht="18.75" customHeight="1">
      <c r="A32" s="87" t="s">
        <v>98</v>
      </c>
      <c r="B32" s="87" t="s">
        <v>61</v>
      </c>
      <c r="C32" s="87" t="s">
        <v>58</v>
      </c>
      <c r="D32" s="22"/>
      <c r="E32" s="88" t="s">
        <v>101</v>
      </c>
      <c r="F32" s="21">
        <f t="shared" si="3"/>
        <v>684000</v>
      </c>
      <c r="G32" s="21"/>
      <c r="H32" s="191"/>
      <c r="I32" s="191"/>
      <c r="J32" s="191"/>
      <c r="K32" s="191"/>
      <c r="L32" s="191"/>
      <c r="M32" s="29">
        <v>684000</v>
      </c>
      <c r="N32" s="194"/>
      <c r="O32" s="194"/>
      <c r="P32" s="194"/>
      <c r="Q32" s="194"/>
      <c r="R32" s="194"/>
      <c r="S32" s="194"/>
    </row>
    <row r="33" spans="1:19" ht="18.75" customHeight="1">
      <c r="A33" s="87" t="s">
        <v>98</v>
      </c>
      <c r="B33" s="87" t="s">
        <v>61</v>
      </c>
      <c r="C33" s="87" t="s">
        <v>65</v>
      </c>
      <c r="D33" s="22"/>
      <c r="E33" s="88" t="s">
        <v>102</v>
      </c>
      <c r="F33" s="21">
        <f t="shared" si="3"/>
        <v>1400000</v>
      </c>
      <c r="G33" s="21"/>
      <c r="H33" s="191"/>
      <c r="I33" s="191"/>
      <c r="J33" s="191"/>
      <c r="K33" s="191"/>
      <c r="L33" s="191"/>
      <c r="M33" s="29">
        <v>1400000</v>
      </c>
      <c r="N33" s="194"/>
      <c r="O33" s="194"/>
      <c r="P33" s="194"/>
      <c r="Q33" s="194"/>
      <c r="R33" s="194"/>
      <c r="S33" s="194"/>
    </row>
    <row r="34" spans="1:19" ht="18.75" customHeight="1">
      <c r="A34" s="87" t="s">
        <v>98</v>
      </c>
      <c r="B34" s="87" t="s">
        <v>61</v>
      </c>
      <c r="C34" s="87" t="s">
        <v>63</v>
      </c>
      <c r="D34" s="22"/>
      <c r="E34" s="88" t="s">
        <v>103</v>
      </c>
      <c r="F34" s="21">
        <f t="shared" si="3"/>
        <v>20572300</v>
      </c>
      <c r="G34" s="21"/>
      <c r="H34" s="191"/>
      <c r="I34" s="191"/>
      <c r="J34" s="191"/>
      <c r="K34" s="191"/>
      <c r="L34" s="191"/>
      <c r="M34" s="29">
        <v>20572300</v>
      </c>
      <c r="N34" s="194"/>
      <c r="O34" s="194"/>
      <c r="P34" s="194"/>
      <c r="Q34" s="194"/>
      <c r="R34" s="194"/>
      <c r="S34" s="194"/>
    </row>
    <row r="35" spans="1:19" ht="18.75" customHeight="1">
      <c r="A35" s="87" t="s">
        <v>104</v>
      </c>
      <c r="B35" s="87" t="s">
        <v>58</v>
      </c>
      <c r="C35" s="87" t="s">
        <v>96</v>
      </c>
      <c r="D35" s="22" t="s">
        <v>59</v>
      </c>
      <c r="E35" s="88" t="s">
        <v>105</v>
      </c>
      <c r="F35" s="21">
        <f t="shared" si="3"/>
        <v>740000</v>
      </c>
      <c r="G35" s="21">
        <v>740000</v>
      </c>
      <c r="H35" s="191">
        <v>0</v>
      </c>
      <c r="I35" s="191">
        <v>0</v>
      </c>
      <c r="J35" s="191">
        <v>0</v>
      </c>
      <c r="K35" s="191">
        <v>0</v>
      </c>
      <c r="L35" s="191">
        <v>0</v>
      </c>
      <c r="M35" s="191"/>
      <c r="N35" s="194">
        <v>0</v>
      </c>
      <c r="O35" s="194">
        <v>0</v>
      </c>
      <c r="P35" s="194">
        <v>0</v>
      </c>
      <c r="Q35" s="194">
        <v>0</v>
      </c>
      <c r="R35" s="194">
        <v>0</v>
      </c>
      <c r="S35" s="194">
        <v>0</v>
      </c>
    </row>
    <row r="36" spans="1:19" ht="18.75" customHeight="1">
      <c r="A36" s="87" t="s">
        <v>104</v>
      </c>
      <c r="B36" s="87" t="s">
        <v>58</v>
      </c>
      <c r="C36" s="87" t="s">
        <v>106</v>
      </c>
      <c r="D36" s="22"/>
      <c r="E36" s="88" t="s">
        <v>107</v>
      </c>
      <c r="F36" s="21">
        <f t="shared" si="3"/>
        <v>501700</v>
      </c>
      <c r="G36" s="21">
        <v>501700</v>
      </c>
      <c r="H36" s="191"/>
      <c r="I36" s="191"/>
      <c r="J36" s="191"/>
      <c r="K36" s="191"/>
      <c r="L36" s="191"/>
      <c r="M36" s="191"/>
      <c r="N36" s="194"/>
      <c r="O36" s="194"/>
      <c r="P36" s="194"/>
      <c r="Q36" s="194"/>
      <c r="R36" s="194"/>
      <c r="S36" s="194"/>
    </row>
    <row r="37" spans="1:19" ht="18.75" customHeight="1">
      <c r="A37" s="87" t="s">
        <v>104</v>
      </c>
      <c r="B37" s="87" t="s">
        <v>78</v>
      </c>
      <c r="C37" s="87" t="s">
        <v>76</v>
      </c>
      <c r="D37" s="22"/>
      <c r="E37" s="88" t="s">
        <v>108</v>
      </c>
      <c r="F37" s="21">
        <f t="shared" si="3"/>
        <v>709400</v>
      </c>
      <c r="G37" s="29">
        <v>709400</v>
      </c>
      <c r="H37" s="191"/>
      <c r="I37" s="191"/>
      <c r="J37" s="191"/>
      <c r="K37" s="191"/>
      <c r="L37" s="191"/>
      <c r="M37" s="191"/>
      <c r="N37" s="194"/>
      <c r="O37" s="194"/>
      <c r="P37" s="194"/>
      <c r="Q37" s="194"/>
      <c r="R37" s="194"/>
      <c r="S37" s="194"/>
    </row>
    <row r="38" spans="1:19" ht="18.75" customHeight="1">
      <c r="A38" s="87" t="s">
        <v>104</v>
      </c>
      <c r="B38" s="87" t="s">
        <v>89</v>
      </c>
      <c r="C38" s="87" t="s">
        <v>78</v>
      </c>
      <c r="D38" s="22"/>
      <c r="E38" s="88" t="s">
        <v>109</v>
      </c>
      <c r="F38" s="21">
        <f t="shared" si="3"/>
        <v>3893700</v>
      </c>
      <c r="G38" s="29">
        <v>3893700</v>
      </c>
      <c r="H38" s="191"/>
      <c r="I38" s="191"/>
      <c r="J38" s="191"/>
      <c r="K38" s="191"/>
      <c r="L38" s="191"/>
      <c r="M38" s="191"/>
      <c r="N38" s="194"/>
      <c r="O38" s="194"/>
      <c r="P38" s="194"/>
      <c r="Q38" s="194"/>
      <c r="R38" s="194"/>
      <c r="S38" s="194"/>
    </row>
    <row r="39" spans="1:19" ht="18.75" customHeight="1">
      <c r="A39" s="87" t="s">
        <v>110</v>
      </c>
      <c r="B39" s="87" t="s">
        <v>76</v>
      </c>
      <c r="C39" s="87" t="s">
        <v>58</v>
      </c>
      <c r="D39" s="22" t="s">
        <v>59</v>
      </c>
      <c r="E39" s="88" t="s">
        <v>111</v>
      </c>
      <c r="F39" s="21">
        <f t="shared" si="3"/>
        <v>476020</v>
      </c>
      <c r="G39" s="29">
        <v>476020</v>
      </c>
      <c r="H39" s="191"/>
      <c r="I39" s="191"/>
      <c r="J39" s="191"/>
      <c r="K39" s="191"/>
      <c r="L39" s="191"/>
      <c r="M39" s="191"/>
      <c r="N39" s="194"/>
      <c r="O39" s="194"/>
      <c r="P39" s="194"/>
      <c r="Q39" s="194"/>
      <c r="R39" s="194"/>
      <c r="S39" s="194"/>
    </row>
    <row r="40" spans="1:19" ht="18.75" customHeight="1">
      <c r="A40" s="88" t="s">
        <v>112</v>
      </c>
      <c r="B40" s="88"/>
      <c r="C40" s="88"/>
      <c r="D40" s="22"/>
      <c r="E40" s="88" t="s">
        <v>113</v>
      </c>
      <c r="F40" s="21">
        <f t="shared" si="3"/>
        <v>200000</v>
      </c>
      <c r="G40" s="21">
        <v>200000</v>
      </c>
      <c r="H40" s="191"/>
      <c r="I40" s="191"/>
      <c r="J40" s="191"/>
      <c r="K40" s="191"/>
      <c r="L40" s="191"/>
      <c r="M40" s="191"/>
      <c r="N40" s="194"/>
      <c r="O40" s="194"/>
      <c r="P40" s="194"/>
      <c r="Q40" s="194"/>
      <c r="R40" s="194"/>
      <c r="S40" s="194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" right="0.39" top="0.39" bottom="0.23999999999999996" header="0" footer="0"/>
  <pageSetup horizontalDpi="360" verticalDpi="36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zoomScaleSheetLayoutView="115" workbookViewId="0" topLeftCell="A1">
      <selection activeCell="H11" sqref="H11"/>
    </sheetView>
  </sheetViews>
  <sheetFormatPr defaultColWidth="7.25390625" defaultRowHeight="14.25"/>
  <cols>
    <col min="1" max="1" width="3.875" style="154" customWidth="1"/>
    <col min="2" max="3" width="3.375" style="154" customWidth="1"/>
    <col min="4" max="4" width="3.875" style="154" customWidth="1"/>
    <col min="5" max="5" width="24.50390625" style="154" customWidth="1"/>
    <col min="6" max="6" width="12.75390625" style="154" customWidth="1"/>
    <col min="7" max="7" width="13.375" style="154" customWidth="1"/>
    <col min="8" max="8" width="12.00390625" style="154" customWidth="1"/>
    <col min="9" max="9" width="12.125" style="154" customWidth="1"/>
    <col min="10" max="10" width="10.25390625" style="154" customWidth="1"/>
    <col min="11" max="11" width="12.875" style="154" customWidth="1"/>
    <col min="12" max="12" width="7.50390625" style="154" customWidth="1"/>
    <col min="13" max="13" width="13.00390625" style="154" customWidth="1"/>
    <col min="14" max="244" width="7.25390625" style="154" customWidth="1"/>
    <col min="245" max="16384" width="7.25390625" style="154" customWidth="1"/>
  </cols>
  <sheetData>
    <row r="1" spans="1:13" ht="15" customHeight="1">
      <c r="A1" s="155"/>
      <c r="B1" s="155"/>
      <c r="C1" s="156"/>
      <c r="D1" s="157"/>
      <c r="E1" s="158"/>
      <c r="F1" s="159"/>
      <c r="G1" s="159"/>
      <c r="H1" s="159"/>
      <c r="I1" s="169"/>
      <c r="J1" s="159"/>
      <c r="K1" s="159"/>
      <c r="L1" s="159"/>
      <c r="M1" s="170" t="s">
        <v>114</v>
      </c>
    </row>
    <row r="2" spans="1:13" ht="21.75" customHeight="1">
      <c r="A2" s="160" t="s">
        <v>115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21" customHeight="1">
      <c r="A3" s="161" t="s">
        <v>2</v>
      </c>
      <c r="B3" s="162"/>
      <c r="C3" s="162"/>
      <c r="D3" s="162"/>
      <c r="E3" s="162"/>
      <c r="F3" s="159"/>
      <c r="G3" s="163"/>
      <c r="H3" s="163"/>
      <c r="I3" s="163"/>
      <c r="J3" s="163"/>
      <c r="K3" s="163"/>
      <c r="L3" s="163"/>
      <c r="M3" s="171" t="s">
        <v>3</v>
      </c>
    </row>
    <row r="4" spans="1:13" ht="25.5" customHeight="1">
      <c r="A4" s="164" t="s">
        <v>43</v>
      </c>
      <c r="B4" s="164"/>
      <c r="C4" s="164"/>
      <c r="D4" s="165" t="s">
        <v>44</v>
      </c>
      <c r="E4" s="165" t="s">
        <v>45</v>
      </c>
      <c r="F4" s="165" t="s">
        <v>46</v>
      </c>
      <c r="G4" s="164" t="s">
        <v>116</v>
      </c>
      <c r="H4" s="164"/>
      <c r="I4" s="164"/>
      <c r="J4" s="164"/>
      <c r="K4" s="164" t="s">
        <v>117</v>
      </c>
      <c r="L4" s="164"/>
      <c r="M4" s="164"/>
    </row>
    <row r="5" spans="1:13" ht="25.5" customHeight="1">
      <c r="A5" s="166" t="s">
        <v>49</v>
      </c>
      <c r="B5" s="167" t="s">
        <v>50</v>
      </c>
      <c r="C5" s="167" t="s">
        <v>51</v>
      </c>
      <c r="D5" s="165"/>
      <c r="E5" s="165"/>
      <c r="F5" s="165"/>
      <c r="G5" s="165" t="s">
        <v>18</v>
      </c>
      <c r="H5" s="165" t="s">
        <v>118</v>
      </c>
      <c r="I5" s="165" t="s">
        <v>119</v>
      </c>
      <c r="J5" s="165" t="s">
        <v>120</v>
      </c>
      <c r="K5" s="165" t="s">
        <v>18</v>
      </c>
      <c r="L5" s="165" t="s">
        <v>121</v>
      </c>
      <c r="M5" s="165" t="s">
        <v>122</v>
      </c>
    </row>
    <row r="6" spans="1:13" ht="15.75" customHeight="1">
      <c r="A6" s="166" t="s">
        <v>54</v>
      </c>
      <c r="B6" s="167" t="s">
        <v>54</v>
      </c>
      <c r="C6" s="167" t="s">
        <v>54</v>
      </c>
      <c r="D6" s="168" t="s">
        <v>54</v>
      </c>
      <c r="E6" s="165" t="s">
        <v>54</v>
      </c>
      <c r="F6" s="168">
        <v>1</v>
      </c>
      <c r="G6" s="168">
        <v>2</v>
      </c>
      <c r="H6" s="168">
        <v>3</v>
      </c>
      <c r="I6" s="168">
        <v>4</v>
      </c>
      <c r="J6" s="168">
        <v>5</v>
      </c>
      <c r="K6" s="168">
        <v>6</v>
      </c>
      <c r="L6" s="168">
        <v>7</v>
      </c>
      <c r="M6" s="168">
        <v>8</v>
      </c>
    </row>
    <row r="7" spans="1:13" s="152" customFormat="1" ht="12.75" customHeight="1">
      <c r="A7" s="84"/>
      <c r="B7" s="84"/>
      <c r="C7" s="84"/>
      <c r="D7" s="85"/>
      <c r="E7" s="86" t="s">
        <v>9</v>
      </c>
      <c r="F7" s="29">
        <f>G7+K7</f>
        <v>39314200</v>
      </c>
      <c r="G7" s="29">
        <f>SUM(G8)</f>
        <v>11742200</v>
      </c>
      <c r="H7" s="29">
        <f aca="true" t="shared" si="0" ref="H7:M7">SUM(H8)</f>
        <v>8438145</v>
      </c>
      <c r="I7" s="29">
        <f t="shared" si="0"/>
        <v>3037255</v>
      </c>
      <c r="J7" s="29">
        <f t="shared" si="0"/>
        <v>66800</v>
      </c>
      <c r="K7" s="29">
        <f t="shared" si="0"/>
        <v>27572000</v>
      </c>
      <c r="L7" s="29">
        <f t="shared" si="0"/>
        <v>0</v>
      </c>
      <c r="M7" s="29">
        <f t="shared" si="0"/>
        <v>27572000</v>
      </c>
    </row>
    <row r="8" spans="1:13" s="153" customFormat="1" ht="12.75" customHeight="1">
      <c r="A8" s="87"/>
      <c r="B8" s="87"/>
      <c r="C8" s="87"/>
      <c r="D8" s="87"/>
      <c r="E8" s="88" t="s">
        <v>55</v>
      </c>
      <c r="F8" s="29">
        <f>G8+K8</f>
        <v>39314200</v>
      </c>
      <c r="G8" s="29">
        <f aca="true" t="shared" si="1" ref="G8:M8">SUM(G9:G39)</f>
        <v>11742200</v>
      </c>
      <c r="H8" s="29">
        <f t="shared" si="1"/>
        <v>8438145</v>
      </c>
      <c r="I8" s="29">
        <f t="shared" si="1"/>
        <v>3037255</v>
      </c>
      <c r="J8" s="29">
        <f t="shared" si="1"/>
        <v>66800</v>
      </c>
      <c r="K8" s="29">
        <f t="shared" si="1"/>
        <v>27572000</v>
      </c>
      <c r="L8" s="29">
        <f t="shared" si="1"/>
        <v>0</v>
      </c>
      <c r="M8" s="29">
        <f t="shared" si="1"/>
        <v>27572000</v>
      </c>
    </row>
    <row r="9" spans="1:13" s="153" customFormat="1" ht="12.75" customHeight="1">
      <c r="A9" s="87" t="s">
        <v>56</v>
      </c>
      <c r="B9" s="87" t="s">
        <v>57</v>
      </c>
      <c r="C9" s="87" t="s">
        <v>58</v>
      </c>
      <c r="D9" s="87" t="s">
        <v>59</v>
      </c>
      <c r="E9" s="88" t="s">
        <v>60</v>
      </c>
      <c r="F9" s="29">
        <v>5838100</v>
      </c>
      <c r="G9" s="29">
        <v>5838100</v>
      </c>
      <c r="H9" s="29">
        <v>4705300</v>
      </c>
      <c r="I9" s="29">
        <v>932800</v>
      </c>
      <c r="J9" s="29"/>
      <c r="K9" s="29"/>
      <c r="L9" s="29"/>
      <c r="M9" s="29"/>
    </row>
    <row r="10" spans="1:13" s="153" customFormat="1" ht="12.75" customHeight="1">
      <c r="A10" s="87" t="s">
        <v>56</v>
      </c>
      <c r="B10" s="87" t="s">
        <v>57</v>
      </c>
      <c r="C10" s="87" t="s">
        <v>61</v>
      </c>
      <c r="D10" s="87" t="s">
        <v>59</v>
      </c>
      <c r="E10" s="88" t="s">
        <v>62</v>
      </c>
      <c r="F10" s="29">
        <f>G10+K10</f>
        <v>110400</v>
      </c>
      <c r="G10" s="29">
        <v>110400</v>
      </c>
      <c r="H10" s="29"/>
      <c r="I10" s="29">
        <v>110400</v>
      </c>
      <c r="J10" s="29"/>
      <c r="K10" s="29"/>
      <c r="L10" s="29"/>
      <c r="M10" s="29"/>
    </row>
    <row r="11" spans="1:13" s="153" customFormat="1" ht="12.75" customHeight="1">
      <c r="A11" s="87" t="s">
        <v>56</v>
      </c>
      <c r="B11" s="87" t="s">
        <v>57</v>
      </c>
      <c r="C11" s="87" t="s">
        <v>63</v>
      </c>
      <c r="D11" s="87" t="s">
        <v>59</v>
      </c>
      <c r="E11" s="88" t="s">
        <v>64</v>
      </c>
      <c r="F11" s="29">
        <v>1540000</v>
      </c>
      <c r="G11" s="29">
        <v>1540000</v>
      </c>
      <c r="H11" s="29"/>
      <c r="I11" s="29">
        <v>1540000</v>
      </c>
      <c r="J11" s="29"/>
      <c r="K11" s="29"/>
      <c r="L11" s="29"/>
      <c r="M11" s="29"/>
    </row>
    <row r="12" spans="1:13" s="153" customFormat="1" ht="12.75" customHeight="1">
      <c r="A12" s="87" t="s">
        <v>56</v>
      </c>
      <c r="B12" s="87" t="s">
        <v>65</v>
      </c>
      <c r="C12" s="87" t="s">
        <v>66</v>
      </c>
      <c r="D12" s="87" t="s">
        <v>59</v>
      </c>
      <c r="E12" s="88" t="s">
        <v>67</v>
      </c>
      <c r="F12" s="29">
        <v>350000</v>
      </c>
      <c r="G12" s="29">
        <v>350000</v>
      </c>
      <c r="H12" s="29">
        <v>323000</v>
      </c>
      <c r="I12" s="29">
        <v>27000</v>
      </c>
      <c r="J12" s="29"/>
      <c r="K12" s="29"/>
      <c r="L12" s="29"/>
      <c r="M12" s="29"/>
    </row>
    <row r="13" spans="1:13" s="153" customFormat="1" ht="12.75" customHeight="1">
      <c r="A13" s="87" t="s">
        <v>56</v>
      </c>
      <c r="B13" s="87" t="s">
        <v>65</v>
      </c>
      <c r="C13" s="87" t="s">
        <v>63</v>
      </c>
      <c r="D13" s="87"/>
      <c r="E13" s="88" t="s">
        <v>68</v>
      </c>
      <c r="F13" s="29">
        <v>60000</v>
      </c>
      <c r="G13" s="29">
        <v>60000</v>
      </c>
      <c r="H13" s="29"/>
      <c r="I13" s="29">
        <v>60000</v>
      </c>
      <c r="J13" s="29"/>
      <c r="K13" s="29"/>
      <c r="L13" s="29"/>
      <c r="M13" s="29"/>
    </row>
    <row r="14" spans="1:13" s="153" customFormat="1" ht="12.75" customHeight="1">
      <c r="A14" s="87" t="s">
        <v>56</v>
      </c>
      <c r="B14" s="87" t="s">
        <v>69</v>
      </c>
      <c r="C14" s="87" t="s">
        <v>58</v>
      </c>
      <c r="D14" s="87" t="s">
        <v>59</v>
      </c>
      <c r="E14" s="88" t="s">
        <v>70</v>
      </c>
      <c r="F14" s="29">
        <f aca="true" t="shared" si="2" ref="F10:F31">G14+K14</f>
        <v>64000</v>
      </c>
      <c r="G14" s="29">
        <v>64000</v>
      </c>
      <c r="H14" s="29"/>
      <c r="I14" s="29">
        <v>64000</v>
      </c>
      <c r="J14" s="29"/>
      <c r="K14" s="29"/>
      <c r="L14" s="29"/>
      <c r="M14" s="29"/>
    </row>
    <row r="15" spans="1:13" s="153" customFormat="1" ht="12.75" customHeight="1">
      <c r="A15" s="87" t="s">
        <v>56</v>
      </c>
      <c r="B15" s="87" t="s">
        <v>71</v>
      </c>
      <c r="C15" s="87" t="s">
        <v>58</v>
      </c>
      <c r="D15" s="87" t="s">
        <v>59</v>
      </c>
      <c r="E15" s="88" t="s">
        <v>72</v>
      </c>
      <c r="F15" s="29">
        <v>183055</v>
      </c>
      <c r="G15" s="29">
        <v>183055</v>
      </c>
      <c r="H15" s="29"/>
      <c r="I15" s="29">
        <v>183055</v>
      </c>
      <c r="J15" s="29"/>
      <c r="K15" s="29"/>
      <c r="L15" s="29"/>
      <c r="M15" s="29"/>
    </row>
    <row r="16" spans="1:13" s="153" customFormat="1" ht="12.75" customHeight="1">
      <c r="A16" s="87" t="s">
        <v>73</v>
      </c>
      <c r="B16" s="87" t="s">
        <v>58</v>
      </c>
      <c r="C16" s="87" t="s">
        <v>63</v>
      </c>
      <c r="D16" s="87" t="s">
        <v>59</v>
      </c>
      <c r="E16" s="88" t="s">
        <v>74</v>
      </c>
      <c r="F16" s="29">
        <f t="shared" si="2"/>
        <v>204000</v>
      </c>
      <c r="G16" s="29">
        <v>204000</v>
      </c>
      <c r="H16" s="29">
        <v>204000</v>
      </c>
      <c r="I16" s="29"/>
      <c r="J16" s="29"/>
      <c r="K16" s="29"/>
      <c r="L16" s="29"/>
      <c r="M16" s="29"/>
    </row>
    <row r="17" spans="1:13" s="153" customFormat="1" ht="12.75" customHeight="1">
      <c r="A17" s="87" t="s">
        <v>75</v>
      </c>
      <c r="B17" s="87" t="s">
        <v>76</v>
      </c>
      <c r="C17" s="87" t="s">
        <v>63</v>
      </c>
      <c r="D17" s="87"/>
      <c r="E17" s="88" t="s">
        <v>77</v>
      </c>
      <c r="F17" s="29">
        <f t="shared" si="2"/>
        <v>20000</v>
      </c>
      <c r="G17" s="29">
        <v>20000</v>
      </c>
      <c r="H17" s="29"/>
      <c r="I17" s="29">
        <v>20000</v>
      </c>
      <c r="J17" s="29"/>
      <c r="K17" s="29"/>
      <c r="L17" s="29"/>
      <c r="M17" s="29"/>
    </row>
    <row r="18" spans="1:13" s="153" customFormat="1" ht="12.75" customHeight="1">
      <c r="A18" s="87" t="s">
        <v>75</v>
      </c>
      <c r="B18" s="87" t="s">
        <v>78</v>
      </c>
      <c r="C18" s="87" t="s">
        <v>78</v>
      </c>
      <c r="D18" s="87" t="s">
        <v>59</v>
      </c>
      <c r="E18" s="88" t="s">
        <v>79</v>
      </c>
      <c r="F18" s="29">
        <v>452000</v>
      </c>
      <c r="G18" s="29">
        <v>452000</v>
      </c>
      <c r="H18" s="29">
        <v>452000</v>
      </c>
      <c r="I18" s="29"/>
      <c r="J18" s="29"/>
      <c r="K18" s="29"/>
      <c r="L18" s="29"/>
      <c r="M18" s="29"/>
    </row>
    <row r="19" spans="1:13" s="153" customFormat="1" ht="12.75" customHeight="1">
      <c r="A19" s="87" t="s">
        <v>75</v>
      </c>
      <c r="B19" s="87" t="s">
        <v>61</v>
      </c>
      <c r="C19" s="87" t="s">
        <v>58</v>
      </c>
      <c r="D19" s="87"/>
      <c r="E19" s="88" t="s">
        <v>80</v>
      </c>
      <c r="F19" s="29">
        <v>44000</v>
      </c>
      <c r="G19" s="29">
        <v>44000</v>
      </c>
      <c r="H19" s="29"/>
      <c r="I19" s="29"/>
      <c r="J19" s="29">
        <v>44000</v>
      </c>
      <c r="K19" s="29"/>
      <c r="L19" s="29"/>
      <c r="M19" s="29"/>
    </row>
    <row r="20" spans="1:13" s="153" customFormat="1" ht="12.75" customHeight="1">
      <c r="A20" s="87" t="s">
        <v>75</v>
      </c>
      <c r="B20" s="87" t="s">
        <v>81</v>
      </c>
      <c r="C20" s="87" t="s">
        <v>76</v>
      </c>
      <c r="D20" s="87"/>
      <c r="E20" s="88" t="s">
        <v>82</v>
      </c>
      <c r="F20" s="29">
        <f t="shared" si="2"/>
        <v>22800</v>
      </c>
      <c r="G20" s="29">
        <v>22800</v>
      </c>
      <c r="H20" s="29"/>
      <c r="I20" s="29"/>
      <c r="J20" s="29">
        <v>22800</v>
      </c>
      <c r="K20" s="29"/>
      <c r="L20" s="29"/>
      <c r="M20" s="29"/>
    </row>
    <row r="21" spans="1:13" s="153" customFormat="1" ht="12.75" customHeight="1">
      <c r="A21" s="87">
        <v>208</v>
      </c>
      <c r="B21" s="87" t="s">
        <v>83</v>
      </c>
      <c r="C21" s="87" t="s">
        <v>58</v>
      </c>
      <c r="D21" s="87"/>
      <c r="E21" s="88" t="s">
        <v>84</v>
      </c>
      <c r="F21" s="29">
        <f t="shared" si="2"/>
        <v>23500</v>
      </c>
      <c r="G21" s="29">
        <v>23500</v>
      </c>
      <c r="H21" s="29">
        <v>23500</v>
      </c>
      <c r="I21" s="29"/>
      <c r="J21" s="29"/>
      <c r="K21" s="29"/>
      <c r="L21" s="29"/>
      <c r="M21" s="29"/>
    </row>
    <row r="22" spans="1:13" s="153" customFormat="1" ht="12.75" customHeight="1">
      <c r="A22" s="87">
        <v>208</v>
      </c>
      <c r="B22" s="87" t="s">
        <v>83</v>
      </c>
      <c r="C22" s="87" t="s">
        <v>76</v>
      </c>
      <c r="D22" s="87"/>
      <c r="E22" s="88" t="s">
        <v>85</v>
      </c>
      <c r="F22" s="29">
        <f t="shared" si="2"/>
        <v>13400</v>
      </c>
      <c r="G22" s="29">
        <v>13400</v>
      </c>
      <c r="H22" s="29">
        <v>13400</v>
      </c>
      <c r="I22" s="29"/>
      <c r="J22" s="29"/>
      <c r="K22" s="29"/>
      <c r="L22" s="29"/>
      <c r="M22" s="29"/>
    </row>
    <row r="23" spans="1:13" s="153" customFormat="1" ht="12.75" customHeight="1">
      <c r="A23" s="87">
        <v>208</v>
      </c>
      <c r="B23" s="87" t="s">
        <v>83</v>
      </c>
      <c r="C23" s="87" t="s">
        <v>57</v>
      </c>
      <c r="D23" s="87"/>
      <c r="E23" s="88" t="s">
        <v>86</v>
      </c>
      <c r="F23" s="29">
        <f t="shared" si="2"/>
        <v>13400</v>
      </c>
      <c r="G23" s="29">
        <v>13400</v>
      </c>
      <c r="H23" s="29">
        <v>13400</v>
      </c>
      <c r="I23" s="29"/>
      <c r="J23" s="29"/>
      <c r="K23" s="29"/>
      <c r="L23" s="29"/>
      <c r="M23" s="29"/>
    </row>
    <row r="24" spans="1:13" s="153" customFormat="1" ht="12.75" customHeight="1">
      <c r="A24" s="87" t="s">
        <v>75</v>
      </c>
      <c r="B24" s="87" t="s">
        <v>63</v>
      </c>
      <c r="C24" s="87" t="s">
        <v>58</v>
      </c>
      <c r="D24" s="87"/>
      <c r="E24" s="88" t="s">
        <v>87</v>
      </c>
      <c r="F24" s="29">
        <f t="shared" si="2"/>
        <v>10000</v>
      </c>
      <c r="G24" s="29">
        <v>10000</v>
      </c>
      <c r="H24" s="29">
        <v>10000</v>
      </c>
      <c r="I24" s="89"/>
      <c r="J24" s="29"/>
      <c r="K24" s="29"/>
      <c r="L24" s="29"/>
      <c r="M24" s="89"/>
    </row>
    <row r="25" spans="1:13" s="153" customFormat="1" ht="12.75" customHeight="1">
      <c r="A25" s="87" t="s">
        <v>88</v>
      </c>
      <c r="B25" s="87" t="s">
        <v>89</v>
      </c>
      <c r="C25" s="87" t="s">
        <v>90</v>
      </c>
      <c r="D25" s="87"/>
      <c r="E25" s="88" t="s">
        <v>91</v>
      </c>
      <c r="F25" s="29">
        <f t="shared" si="2"/>
        <v>162600</v>
      </c>
      <c r="G25" s="29"/>
      <c r="H25" s="29"/>
      <c r="I25" s="29"/>
      <c r="J25" s="29"/>
      <c r="K25" s="29">
        <v>162600</v>
      </c>
      <c r="L25" s="29"/>
      <c r="M25" s="29">
        <v>162600</v>
      </c>
    </row>
    <row r="26" spans="1:13" s="153" customFormat="1" ht="12.75" customHeight="1">
      <c r="A26" s="87" t="s">
        <v>88</v>
      </c>
      <c r="B26" s="87" t="s">
        <v>89</v>
      </c>
      <c r="C26" s="87" t="s">
        <v>63</v>
      </c>
      <c r="D26" s="87"/>
      <c r="E26" s="88" t="s">
        <v>92</v>
      </c>
      <c r="F26" s="29">
        <f t="shared" si="2"/>
        <v>500000</v>
      </c>
      <c r="G26" s="29">
        <v>500000</v>
      </c>
      <c r="H26" s="29">
        <v>500000</v>
      </c>
      <c r="I26" s="29"/>
      <c r="J26" s="29"/>
      <c r="K26" s="29"/>
      <c r="L26" s="29"/>
      <c r="M26" s="29"/>
    </row>
    <row r="27" spans="1:13" s="153" customFormat="1" ht="12.75" customHeight="1">
      <c r="A27" s="87" t="s">
        <v>88</v>
      </c>
      <c r="B27" s="87" t="s">
        <v>69</v>
      </c>
      <c r="C27" s="87" t="s">
        <v>58</v>
      </c>
      <c r="D27" s="87" t="s">
        <v>59</v>
      </c>
      <c r="E27" s="88" t="s">
        <v>93</v>
      </c>
      <c r="F27" s="29">
        <f t="shared" si="2"/>
        <v>98262</v>
      </c>
      <c r="G27" s="29">
        <v>98262</v>
      </c>
      <c r="H27" s="29">
        <v>98262</v>
      </c>
      <c r="I27" s="29"/>
      <c r="J27" s="29"/>
      <c r="K27" s="29"/>
      <c r="L27" s="29"/>
      <c r="M27" s="29"/>
    </row>
    <row r="28" spans="1:13" s="153" customFormat="1" ht="12.75" customHeight="1">
      <c r="A28" s="87" t="s">
        <v>88</v>
      </c>
      <c r="B28" s="87" t="s">
        <v>69</v>
      </c>
      <c r="C28" s="87" t="s">
        <v>76</v>
      </c>
      <c r="D28" s="87" t="s">
        <v>59</v>
      </c>
      <c r="E28" s="88" t="s">
        <v>94</v>
      </c>
      <c r="F28" s="29">
        <f t="shared" si="2"/>
        <v>137563</v>
      </c>
      <c r="G28" s="29">
        <v>137563</v>
      </c>
      <c r="H28" s="29">
        <v>137563</v>
      </c>
      <c r="I28" s="29"/>
      <c r="J28" s="29"/>
      <c r="K28" s="29"/>
      <c r="L28" s="29"/>
      <c r="M28" s="29"/>
    </row>
    <row r="29" spans="1:13" s="153" customFormat="1" ht="12.75" customHeight="1">
      <c r="A29" s="87" t="s">
        <v>95</v>
      </c>
      <c r="B29" s="87" t="s">
        <v>96</v>
      </c>
      <c r="C29" s="87" t="s">
        <v>76</v>
      </c>
      <c r="D29" s="87"/>
      <c r="E29" s="88" t="s">
        <v>97</v>
      </c>
      <c r="F29" s="29">
        <f t="shared" si="2"/>
        <v>150000</v>
      </c>
      <c r="G29" s="29"/>
      <c r="H29" s="29"/>
      <c r="I29" s="29"/>
      <c r="J29" s="29"/>
      <c r="K29" s="29">
        <v>150000</v>
      </c>
      <c r="L29" s="29"/>
      <c r="M29" s="29">
        <v>150000</v>
      </c>
    </row>
    <row r="30" spans="1:13" s="153" customFormat="1" ht="12.75" customHeight="1">
      <c r="A30" s="87" t="s">
        <v>98</v>
      </c>
      <c r="B30" s="87" t="s">
        <v>58</v>
      </c>
      <c r="C30" s="87" t="s">
        <v>63</v>
      </c>
      <c r="D30" s="87"/>
      <c r="E30" s="88" t="s">
        <v>99</v>
      </c>
      <c r="F30" s="29">
        <f t="shared" si="2"/>
        <v>240000</v>
      </c>
      <c r="G30" s="29">
        <v>240000</v>
      </c>
      <c r="H30" s="29">
        <v>240000</v>
      </c>
      <c r="I30" s="29">
        <v>0</v>
      </c>
      <c r="J30" s="29"/>
      <c r="K30" s="29"/>
      <c r="L30" s="29"/>
      <c r="M30" s="29"/>
    </row>
    <row r="31" spans="1:13" s="153" customFormat="1" ht="12.75" customHeight="1">
      <c r="A31" s="87" t="s">
        <v>98</v>
      </c>
      <c r="B31" s="87" t="s">
        <v>78</v>
      </c>
      <c r="C31" s="87" t="s">
        <v>58</v>
      </c>
      <c r="D31" s="87"/>
      <c r="E31" s="88" t="s">
        <v>100</v>
      </c>
      <c r="F31" s="29">
        <f t="shared" si="2"/>
        <v>100000</v>
      </c>
      <c r="G31" s="29">
        <v>100000</v>
      </c>
      <c r="H31" s="29"/>
      <c r="I31" s="29">
        <v>100000</v>
      </c>
      <c r="J31" s="29"/>
      <c r="K31" s="29">
        <v>0</v>
      </c>
      <c r="L31" s="29"/>
      <c r="M31" s="29">
        <v>0</v>
      </c>
    </row>
    <row r="32" spans="1:13" s="153" customFormat="1" ht="12.75" customHeight="1">
      <c r="A32" s="87" t="s">
        <v>98</v>
      </c>
      <c r="B32" s="87" t="s">
        <v>61</v>
      </c>
      <c r="C32" s="87" t="s">
        <v>58</v>
      </c>
      <c r="D32" s="87"/>
      <c r="E32" s="88" t="s">
        <v>101</v>
      </c>
      <c r="F32" s="29">
        <v>684000</v>
      </c>
      <c r="G32" s="29"/>
      <c r="H32" s="29"/>
      <c r="I32" s="29"/>
      <c r="J32" s="29"/>
      <c r="K32" s="29">
        <v>684000</v>
      </c>
      <c r="L32" s="29"/>
      <c r="M32" s="29">
        <v>684000</v>
      </c>
    </row>
    <row r="33" spans="1:13" s="153" customFormat="1" ht="12.75" customHeight="1">
      <c r="A33" s="87" t="s">
        <v>98</v>
      </c>
      <c r="B33" s="87" t="s">
        <v>61</v>
      </c>
      <c r="C33" s="87" t="s">
        <v>65</v>
      </c>
      <c r="D33" s="87"/>
      <c r="E33" s="88" t="s">
        <v>102</v>
      </c>
      <c r="F33" s="29">
        <v>1400000</v>
      </c>
      <c r="G33" s="29"/>
      <c r="H33" s="29"/>
      <c r="I33" s="29"/>
      <c r="J33" s="29"/>
      <c r="K33" s="29">
        <v>1400000</v>
      </c>
      <c r="L33" s="29"/>
      <c r="M33" s="29">
        <v>1400000</v>
      </c>
    </row>
    <row r="34" spans="1:13" s="153" customFormat="1" ht="12.75" customHeight="1">
      <c r="A34" s="87" t="s">
        <v>98</v>
      </c>
      <c r="B34" s="87" t="s">
        <v>61</v>
      </c>
      <c r="C34" s="87" t="s">
        <v>63</v>
      </c>
      <c r="D34" s="87"/>
      <c r="E34" s="88" t="s">
        <v>103</v>
      </c>
      <c r="F34" s="29">
        <v>20572300</v>
      </c>
      <c r="G34" s="29"/>
      <c r="H34" s="29"/>
      <c r="I34" s="29"/>
      <c r="J34" s="29"/>
      <c r="K34" s="29">
        <v>20572300</v>
      </c>
      <c r="L34" s="29"/>
      <c r="M34" s="29">
        <v>20572300</v>
      </c>
    </row>
    <row r="35" spans="1:13" s="153" customFormat="1" ht="12.75" customHeight="1">
      <c r="A35" s="87" t="s">
        <v>104</v>
      </c>
      <c r="B35" s="87" t="s">
        <v>58</v>
      </c>
      <c r="C35" s="87" t="s">
        <v>96</v>
      </c>
      <c r="D35" s="87" t="s">
        <v>59</v>
      </c>
      <c r="E35" s="88" t="s">
        <v>105</v>
      </c>
      <c r="F35" s="29">
        <f>G35+K35</f>
        <v>740000</v>
      </c>
      <c r="G35" s="29">
        <v>740000</v>
      </c>
      <c r="H35" s="29">
        <v>740000</v>
      </c>
      <c r="I35" s="29"/>
      <c r="J35" s="29"/>
      <c r="K35" s="29"/>
      <c r="L35" s="29"/>
      <c r="M35" s="29"/>
    </row>
    <row r="36" spans="1:13" s="153" customFormat="1" ht="12.75" customHeight="1">
      <c r="A36" s="87" t="s">
        <v>104</v>
      </c>
      <c r="B36" s="87" t="s">
        <v>58</v>
      </c>
      <c r="C36" s="87" t="s">
        <v>106</v>
      </c>
      <c r="D36" s="87"/>
      <c r="E36" s="88" t="s">
        <v>107</v>
      </c>
      <c r="F36" s="29">
        <f>G36+K36</f>
        <v>501700</v>
      </c>
      <c r="G36" s="29">
        <v>501700</v>
      </c>
      <c r="H36" s="29">
        <v>501700</v>
      </c>
      <c r="I36" s="29"/>
      <c r="J36" s="29"/>
      <c r="K36" s="89"/>
      <c r="L36" s="89"/>
      <c r="M36" s="89"/>
    </row>
    <row r="37" spans="1:13" s="153" customFormat="1" ht="12.75" customHeight="1">
      <c r="A37" s="87" t="s">
        <v>104</v>
      </c>
      <c r="B37" s="87" t="s">
        <v>78</v>
      </c>
      <c r="C37" s="87" t="s">
        <v>76</v>
      </c>
      <c r="D37" s="87"/>
      <c r="E37" s="88" t="s">
        <v>108</v>
      </c>
      <c r="F37" s="29">
        <v>709400</v>
      </c>
      <c r="G37" s="29"/>
      <c r="H37" s="29"/>
      <c r="I37" s="29"/>
      <c r="J37" s="29"/>
      <c r="K37" s="29">
        <v>709400</v>
      </c>
      <c r="L37" s="29"/>
      <c r="M37" s="29">
        <v>709400</v>
      </c>
    </row>
    <row r="38" spans="1:13" s="153" customFormat="1" ht="12.75" customHeight="1">
      <c r="A38" s="87" t="s">
        <v>104</v>
      </c>
      <c r="B38" s="87" t="s">
        <v>89</v>
      </c>
      <c r="C38" s="87" t="s">
        <v>78</v>
      </c>
      <c r="D38" s="87"/>
      <c r="E38" s="88" t="s">
        <v>109</v>
      </c>
      <c r="F38" s="29">
        <v>3893700</v>
      </c>
      <c r="G38" s="29"/>
      <c r="H38" s="89"/>
      <c r="I38" s="89"/>
      <c r="J38" s="89"/>
      <c r="K38" s="29">
        <v>3893700</v>
      </c>
      <c r="L38" s="29"/>
      <c r="M38" s="29">
        <v>3893700</v>
      </c>
    </row>
    <row r="39" spans="1:13" s="153" customFormat="1" ht="12.75" customHeight="1">
      <c r="A39" s="87" t="s">
        <v>110</v>
      </c>
      <c r="B39" s="87" t="s">
        <v>76</v>
      </c>
      <c r="C39" s="87" t="s">
        <v>58</v>
      </c>
      <c r="D39" s="87" t="s">
        <v>59</v>
      </c>
      <c r="E39" s="88" t="s">
        <v>111</v>
      </c>
      <c r="F39" s="29">
        <v>476020</v>
      </c>
      <c r="G39" s="29">
        <v>476020</v>
      </c>
      <c r="H39" s="29">
        <v>476020</v>
      </c>
      <c r="I39" s="89"/>
      <c r="J39" s="29"/>
      <c r="K39" s="89"/>
      <c r="L39" s="89"/>
      <c r="M39" s="89"/>
    </row>
    <row r="40" spans="1:13" ht="11.25">
      <c r="A40" s="88" t="s">
        <v>112</v>
      </c>
      <c r="B40" s="88"/>
      <c r="C40" s="88"/>
      <c r="D40" s="88"/>
      <c r="E40" s="88" t="s">
        <v>113</v>
      </c>
      <c r="F40" s="29">
        <v>200000</v>
      </c>
      <c r="G40" s="29">
        <v>200000</v>
      </c>
      <c r="H40" s="88"/>
      <c r="I40" s="29">
        <v>200000</v>
      </c>
      <c r="J40" s="88"/>
      <c r="K40" s="88"/>
      <c r="L40" s="88"/>
      <c r="M40" s="88"/>
    </row>
    <row r="41" ht="11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900000000000001" right="0.7900000000000001" top="0.51" bottom="0.35" header="0" footer="0"/>
  <pageSetup horizontalDpi="600" verticalDpi="600" orientation="landscape" paperSize="9" scale="9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tabSelected="1" workbookViewId="0" topLeftCell="A4">
      <selection activeCell="G24" sqref="G24"/>
    </sheetView>
  </sheetViews>
  <sheetFormatPr defaultColWidth="7.25390625" defaultRowHeight="14.25"/>
  <cols>
    <col min="1" max="1" width="4.125" style="93" customWidth="1"/>
    <col min="2" max="2" width="28.75390625" style="93" customWidth="1"/>
    <col min="3" max="3" width="15.25390625" style="94" customWidth="1"/>
    <col min="4" max="4" width="29.125" style="94" customWidth="1"/>
    <col min="5" max="5" width="17.125" style="94" customWidth="1"/>
    <col min="6" max="6" width="13.875" style="94" customWidth="1"/>
    <col min="7" max="7" width="13.125" style="94" customWidth="1"/>
    <col min="8" max="12" width="11.25390625" style="94" customWidth="1"/>
    <col min="13" max="16384" width="7.25390625" style="94" customWidth="1"/>
  </cols>
  <sheetData>
    <row r="1" spans="1:12" ht="11.25" customHeight="1">
      <c r="A1" s="95"/>
      <c r="B1" s="95"/>
      <c r="C1" s="96"/>
      <c r="D1" s="96"/>
      <c r="E1" s="97"/>
      <c r="F1" s="97"/>
      <c r="G1" s="98"/>
      <c r="H1" s="98"/>
      <c r="I1" s="98"/>
      <c r="J1" s="98"/>
      <c r="K1" s="147"/>
      <c r="L1" s="148" t="s">
        <v>123</v>
      </c>
    </row>
    <row r="2" spans="1:12" ht="30.75" customHeight="1">
      <c r="A2" s="99" t="s">
        <v>124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8" customHeight="1">
      <c r="A3" s="100" t="s">
        <v>2</v>
      </c>
      <c r="B3" s="100"/>
      <c r="C3" s="100"/>
      <c r="D3" s="100"/>
      <c r="E3" s="100"/>
      <c r="F3" s="101"/>
      <c r="G3" s="101"/>
      <c r="H3" s="101"/>
      <c r="I3" s="101"/>
      <c r="J3" s="101"/>
      <c r="K3" s="101"/>
      <c r="L3" s="149" t="s">
        <v>125</v>
      </c>
    </row>
    <row r="4" spans="1:12" s="90" customFormat="1" ht="23.25" customHeight="1">
      <c r="A4" s="102" t="s">
        <v>126</v>
      </c>
      <c r="B4" s="103"/>
      <c r="C4" s="104"/>
      <c r="D4" s="105" t="s">
        <v>5</v>
      </c>
      <c r="E4" s="106"/>
      <c r="F4" s="105"/>
      <c r="G4" s="105"/>
      <c r="H4" s="105"/>
      <c r="I4" s="105"/>
      <c r="J4" s="105"/>
      <c r="K4" s="105"/>
      <c r="L4" s="105"/>
    </row>
    <row r="5" spans="1:12" s="91" customFormat="1" ht="15" customHeight="1">
      <c r="A5" s="107" t="s">
        <v>127</v>
      </c>
      <c r="B5" s="108"/>
      <c r="C5" s="109" t="s">
        <v>7</v>
      </c>
      <c r="D5" s="109" t="s">
        <v>128</v>
      </c>
      <c r="E5" s="110" t="s">
        <v>9</v>
      </c>
      <c r="F5" s="111" t="s">
        <v>12</v>
      </c>
      <c r="G5" s="111"/>
      <c r="H5" s="111"/>
      <c r="I5" s="111"/>
      <c r="J5" s="111"/>
      <c r="K5" s="111"/>
      <c r="L5" s="111"/>
    </row>
    <row r="6" spans="1:12" s="91" customFormat="1" ht="15" customHeight="1">
      <c r="A6" s="112"/>
      <c r="B6" s="113"/>
      <c r="C6" s="114"/>
      <c r="D6" s="109"/>
      <c r="E6" s="110"/>
      <c r="F6" s="115" t="s">
        <v>13</v>
      </c>
      <c r="G6" s="116"/>
      <c r="H6" s="116"/>
      <c r="I6" s="116"/>
      <c r="J6" s="116"/>
      <c r="K6" s="150"/>
      <c r="L6" s="110" t="s">
        <v>15</v>
      </c>
    </row>
    <row r="7" spans="1:12" s="91" customFormat="1" ht="45" customHeight="1">
      <c r="A7" s="117"/>
      <c r="B7" s="118"/>
      <c r="C7" s="114"/>
      <c r="D7" s="109"/>
      <c r="E7" s="110"/>
      <c r="F7" s="119" t="s">
        <v>18</v>
      </c>
      <c r="G7" s="119" t="s">
        <v>21</v>
      </c>
      <c r="H7" s="119" t="s">
        <v>129</v>
      </c>
      <c r="I7" s="119" t="s">
        <v>25</v>
      </c>
      <c r="J7" s="119" t="s">
        <v>53</v>
      </c>
      <c r="K7" s="119" t="s">
        <v>29</v>
      </c>
      <c r="L7" s="110"/>
    </row>
    <row r="8" spans="1:12" s="92" customFormat="1" ht="16.5" customHeight="1">
      <c r="A8" s="120" t="s">
        <v>13</v>
      </c>
      <c r="B8" s="121" t="s">
        <v>21</v>
      </c>
      <c r="C8" s="122">
        <v>1665.79</v>
      </c>
      <c r="D8" s="123" t="s">
        <v>130</v>
      </c>
      <c r="E8" s="122">
        <f>F8+L8</f>
        <v>794.31</v>
      </c>
      <c r="F8" s="122">
        <f>SUM(G8:K8)</f>
        <v>794.31</v>
      </c>
      <c r="G8" s="122">
        <v>794.31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</row>
    <row r="9" spans="1:12" s="92" customFormat="1" ht="15.75" customHeight="1">
      <c r="A9" s="125"/>
      <c r="B9" s="121" t="s">
        <v>52</v>
      </c>
      <c r="C9" s="126">
        <v>0</v>
      </c>
      <c r="D9" s="127" t="s">
        <v>131</v>
      </c>
      <c r="E9" s="122">
        <f aca="true" t="shared" si="0" ref="E9:E35">F9+L9</f>
        <v>0</v>
      </c>
      <c r="F9" s="122">
        <f aca="true" t="shared" si="1" ref="F9:F35">SUM(G9:K9)</f>
        <v>0</v>
      </c>
      <c r="G9" s="128">
        <v>0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</row>
    <row r="10" spans="1:12" s="92" customFormat="1" ht="17.25" customHeight="1">
      <c r="A10" s="125"/>
      <c r="B10" s="121" t="s">
        <v>25</v>
      </c>
      <c r="C10" s="126">
        <v>0</v>
      </c>
      <c r="D10" s="127" t="s">
        <v>132</v>
      </c>
      <c r="E10" s="122">
        <f t="shared" si="0"/>
        <v>0</v>
      </c>
      <c r="F10" s="122">
        <f t="shared" si="1"/>
        <v>0</v>
      </c>
      <c r="G10" s="128"/>
      <c r="H10" s="129">
        <v>0</v>
      </c>
      <c r="I10" s="129">
        <v>0</v>
      </c>
      <c r="J10" s="129">
        <v>0</v>
      </c>
      <c r="K10" s="129">
        <v>0</v>
      </c>
      <c r="L10" s="129">
        <v>0</v>
      </c>
    </row>
    <row r="11" spans="1:12" s="92" customFormat="1" ht="18.75" customHeight="1">
      <c r="A11" s="125"/>
      <c r="B11" s="121" t="s">
        <v>53</v>
      </c>
      <c r="C11" s="126">
        <v>0</v>
      </c>
      <c r="D11" s="127" t="s">
        <v>133</v>
      </c>
      <c r="E11" s="122">
        <f t="shared" si="0"/>
        <v>0</v>
      </c>
      <c r="F11" s="122">
        <f t="shared" si="1"/>
        <v>0</v>
      </c>
      <c r="G11" s="128"/>
      <c r="H11" s="129">
        <v>0</v>
      </c>
      <c r="I11" s="129">
        <v>0</v>
      </c>
      <c r="J11" s="129">
        <v>0</v>
      </c>
      <c r="K11" s="129">
        <v>0</v>
      </c>
      <c r="L11" s="129">
        <v>0</v>
      </c>
    </row>
    <row r="12" spans="1:12" s="92" customFormat="1" ht="18" customHeight="1">
      <c r="A12" s="125"/>
      <c r="B12" s="121" t="s">
        <v>29</v>
      </c>
      <c r="C12" s="126">
        <v>0</v>
      </c>
      <c r="D12" s="127" t="s">
        <v>134</v>
      </c>
      <c r="E12" s="122">
        <f t="shared" si="0"/>
        <v>0</v>
      </c>
      <c r="F12" s="122">
        <f t="shared" si="1"/>
        <v>0</v>
      </c>
      <c r="G12" s="128"/>
      <c r="H12" s="129">
        <v>0</v>
      </c>
      <c r="I12" s="129">
        <v>0</v>
      </c>
      <c r="J12" s="129">
        <v>0</v>
      </c>
      <c r="K12" s="129">
        <v>0</v>
      </c>
      <c r="L12" s="129">
        <v>0</v>
      </c>
    </row>
    <row r="13" spans="1:12" s="92" customFormat="1" ht="15" customHeight="1">
      <c r="A13" s="121" t="s">
        <v>15</v>
      </c>
      <c r="B13" s="121"/>
      <c r="C13" s="130">
        <v>2265.63</v>
      </c>
      <c r="D13" s="127" t="s">
        <v>135</v>
      </c>
      <c r="E13" s="122">
        <f t="shared" si="0"/>
        <v>0</v>
      </c>
      <c r="F13" s="122">
        <f t="shared" si="1"/>
        <v>0</v>
      </c>
      <c r="G13" s="128"/>
      <c r="H13" s="129">
        <v>0</v>
      </c>
      <c r="I13" s="129">
        <v>0</v>
      </c>
      <c r="J13" s="129">
        <v>0</v>
      </c>
      <c r="K13" s="129">
        <v>0</v>
      </c>
      <c r="L13" s="129">
        <v>0</v>
      </c>
    </row>
    <row r="14" spans="1:12" s="92" customFormat="1" ht="15" customHeight="1">
      <c r="A14" s="121"/>
      <c r="B14" s="121"/>
      <c r="C14" s="131"/>
      <c r="D14" s="127" t="s">
        <v>136</v>
      </c>
      <c r="E14" s="122">
        <v>20.4</v>
      </c>
      <c r="F14" s="122">
        <v>20.4</v>
      </c>
      <c r="G14" s="128">
        <v>20.4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</row>
    <row r="15" spans="1:12" s="92" customFormat="1" ht="15" customHeight="1">
      <c r="A15" s="121"/>
      <c r="B15" s="121"/>
      <c r="C15" s="132"/>
      <c r="D15" s="123" t="s">
        <v>137</v>
      </c>
      <c r="E15" s="122">
        <f t="shared" si="0"/>
        <v>83.9</v>
      </c>
      <c r="F15" s="122">
        <f t="shared" si="1"/>
        <v>83.9</v>
      </c>
      <c r="G15" s="128">
        <v>83.9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</row>
    <row r="16" spans="1:12" s="92" customFormat="1" ht="15" customHeight="1">
      <c r="A16" s="133"/>
      <c r="B16" s="133"/>
      <c r="C16" s="134"/>
      <c r="D16" s="127" t="s">
        <v>138</v>
      </c>
      <c r="E16" s="122">
        <f t="shared" si="0"/>
        <v>0</v>
      </c>
      <c r="F16" s="122">
        <f t="shared" si="1"/>
        <v>0</v>
      </c>
      <c r="G16" s="128"/>
      <c r="H16" s="129">
        <v>0</v>
      </c>
      <c r="I16" s="129">
        <v>0</v>
      </c>
      <c r="J16" s="129">
        <v>0</v>
      </c>
      <c r="K16" s="129">
        <v>0</v>
      </c>
      <c r="L16" s="129">
        <v>0</v>
      </c>
    </row>
    <row r="17" spans="1:12" s="92" customFormat="1" ht="15" customHeight="1">
      <c r="A17" s="135"/>
      <c r="B17" s="136"/>
      <c r="C17" s="134"/>
      <c r="D17" s="127" t="s">
        <v>139</v>
      </c>
      <c r="E17" s="122">
        <f t="shared" si="0"/>
        <v>86.26</v>
      </c>
      <c r="F17" s="122">
        <f t="shared" si="1"/>
        <v>86.26</v>
      </c>
      <c r="G17" s="128">
        <v>86.26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</row>
    <row r="18" spans="1:12" s="92" customFormat="1" ht="15" customHeight="1">
      <c r="A18" s="135"/>
      <c r="B18" s="136"/>
      <c r="C18" s="134"/>
      <c r="D18" s="123" t="s">
        <v>140</v>
      </c>
      <c r="E18" s="122">
        <f t="shared" si="0"/>
        <v>50</v>
      </c>
      <c r="F18" s="122">
        <f t="shared" si="1"/>
        <v>50</v>
      </c>
      <c r="G18" s="128">
        <v>50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</row>
    <row r="19" spans="1:13" s="92" customFormat="1" ht="15" customHeight="1">
      <c r="A19" s="135"/>
      <c r="B19" s="136"/>
      <c r="C19" s="134"/>
      <c r="D19" s="123" t="s">
        <v>141</v>
      </c>
      <c r="E19" s="122">
        <f t="shared" si="0"/>
        <v>2295.63</v>
      </c>
      <c r="F19" s="122">
        <f t="shared" si="1"/>
        <v>30</v>
      </c>
      <c r="G19" s="128">
        <v>30</v>
      </c>
      <c r="H19" s="129">
        <v>0</v>
      </c>
      <c r="I19" s="129">
        <v>0</v>
      </c>
      <c r="J19" s="129">
        <v>0</v>
      </c>
      <c r="K19" s="129">
        <v>0</v>
      </c>
      <c r="L19" s="128">
        <v>2265.63</v>
      </c>
      <c r="M19" s="151"/>
    </row>
    <row r="20" spans="1:12" s="92" customFormat="1" ht="15" customHeight="1">
      <c r="A20" s="137"/>
      <c r="B20" s="138"/>
      <c r="C20" s="134"/>
      <c r="D20" s="127" t="s">
        <v>142</v>
      </c>
      <c r="E20" s="122">
        <f t="shared" si="0"/>
        <v>533.31</v>
      </c>
      <c r="F20" s="122">
        <f t="shared" si="1"/>
        <v>533.31</v>
      </c>
      <c r="G20" s="128">
        <v>533.31</v>
      </c>
      <c r="H20" s="139">
        <v>0</v>
      </c>
      <c r="I20" s="139">
        <v>0</v>
      </c>
      <c r="J20" s="139">
        <v>0</v>
      </c>
      <c r="K20" s="139">
        <v>0</v>
      </c>
      <c r="L20" s="139"/>
    </row>
    <row r="21" spans="1:12" s="92" customFormat="1" ht="15" customHeight="1">
      <c r="A21" s="135"/>
      <c r="B21" s="136"/>
      <c r="C21" s="134"/>
      <c r="D21" s="127" t="s">
        <v>143</v>
      </c>
      <c r="E21" s="122">
        <f t="shared" si="0"/>
        <v>0</v>
      </c>
      <c r="F21" s="122">
        <f t="shared" si="1"/>
        <v>0</v>
      </c>
      <c r="G21" s="122"/>
      <c r="H21" s="139">
        <v>0</v>
      </c>
      <c r="I21" s="124">
        <v>0</v>
      </c>
      <c r="J21" s="124">
        <v>0</v>
      </c>
      <c r="K21" s="124">
        <v>0</v>
      </c>
      <c r="L21" s="124">
        <v>0</v>
      </c>
    </row>
    <row r="22" spans="1:12" s="92" customFormat="1" ht="15" customHeight="1">
      <c r="A22" s="135"/>
      <c r="B22" s="136"/>
      <c r="C22" s="134"/>
      <c r="D22" s="127" t="s">
        <v>144</v>
      </c>
      <c r="E22" s="122">
        <f t="shared" si="0"/>
        <v>0</v>
      </c>
      <c r="F22" s="122">
        <f t="shared" si="1"/>
        <v>0</v>
      </c>
      <c r="G22" s="122"/>
      <c r="H22" s="139">
        <v>0</v>
      </c>
      <c r="I22" s="124">
        <v>0</v>
      </c>
      <c r="J22" s="124">
        <v>0</v>
      </c>
      <c r="K22" s="124">
        <v>0</v>
      </c>
      <c r="L22" s="124">
        <v>0</v>
      </c>
    </row>
    <row r="23" spans="1:12" s="92" customFormat="1" ht="15" customHeight="1">
      <c r="A23" s="121"/>
      <c r="B23" s="121"/>
      <c r="C23" s="140"/>
      <c r="D23" s="127" t="s">
        <v>145</v>
      </c>
      <c r="E23" s="122">
        <f t="shared" si="0"/>
        <v>0</v>
      </c>
      <c r="F23" s="122">
        <f t="shared" si="1"/>
        <v>0</v>
      </c>
      <c r="G23" s="122"/>
      <c r="H23" s="139">
        <v>0</v>
      </c>
      <c r="I23" s="124">
        <v>0</v>
      </c>
      <c r="J23" s="124">
        <v>0</v>
      </c>
      <c r="K23" s="124">
        <v>0</v>
      </c>
      <c r="L23" s="124">
        <v>0</v>
      </c>
    </row>
    <row r="24" spans="1:12" s="92" customFormat="1" ht="15" customHeight="1">
      <c r="A24" s="141"/>
      <c r="B24" s="142"/>
      <c r="C24" s="140"/>
      <c r="D24" s="127" t="s">
        <v>146</v>
      </c>
      <c r="E24" s="122">
        <f t="shared" si="0"/>
        <v>0</v>
      </c>
      <c r="F24" s="122">
        <f t="shared" si="1"/>
        <v>0</v>
      </c>
      <c r="G24" s="122"/>
      <c r="H24" s="139">
        <v>0</v>
      </c>
      <c r="I24" s="124">
        <v>0</v>
      </c>
      <c r="J24" s="124">
        <v>0</v>
      </c>
      <c r="K24" s="124">
        <v>0</v>
      </c>
      <c r="L24" s="124">
        <v>0</v>
      </c>
    </row>
    <row r="25" spans="1:12" s="92" customFormat="1" ht="15" customHeight="1">
      <c r="A25" s="141"/>
      <c r="B25" s="142"/>
      <c r="C25" s="140"/>
      <c r="D25" s="127" t="s">
        <v>147</v>
      </c>
      <c r="E25" s="122">
        <f t="shared" si="0"/>
        <v>0</v>
      </c>
      <c r="F25" s="122">
        <f t="shared" si="1"/>
        <v>0</v>
      </c>
      <c r="G25" s="122"/>
      <c r="H25" s="139">
        <v>0</v>
      </c>
      <c r="I25" s="124">
        <v>0</v>
      </c>
      <c r="J25" s="124">
        <v>0</v>
      </c>
      <c r="K25" s="124">
        <v>0</v>
      </c>
      <c r="L25" s="124">
        <v>0</v>
      </c>
    </row>
    <row r="26" spans="1:12" s="92" customFormat="1" ht="15" customHeight="1">
      <c r="A26" s="141"/>
      <c r="B26" s="142"/>
      <c r="C26" s="140"/>
      <c r="D26" s="127" t="s">
        <v>148</v>
      </c>
      <c r="E26" s="122">
        <f t="shared" si="0"/>
        <v>0</v>
      </c>
      <c r="F26" s="122">
        <f t="shared" si="1"/>
        <v>0</v>
      </c>
      <c r="G26" s="122"/>
      <c r="H26" s="139">
        <v>0</v>
      </c>
      <c r="I26" s="124">
        <v>0</v>
      </c>
      <c r="J26" s="124">
        <v>0</v>
      </c>
      <c r="K26" s="124">
        <v>0</v>
      </c>
      <c r="L26" s="124">
        <v>0</v>
      </c>
    </row>
    <row r="27" spans="1:12" s="92" customFormat="1" ht="15" customHeight="1">
      <c r="A27" s="141"/>
      <c r="B27" s="142"/>
      <c r="C27" s="140"/>
      <c r="D27" s="127" t="s">
        <v>149</v>
      </c>
      <c r="E27" s="122">
        <f t="shared" si="0"/>
        <v>47.61</v>
      </c>
      <c r="F27" s="122">
        <f t="shared" si="1"/>
        <v>47.61</v>
      </c>
      <c r="G27" s="122">
        <v>47.61</v>
      </c>
      <c r="H27" s="139">
        <v>0</v>
      </c>
      <c r="I27" s="124">
        <v>0</v>
      </c>
      <c r="J27" s="124">
        <v>0</v>
      </c>
      <c r="K27" s="124">
        <v>0</v>
      </c>
      <c r="L27" s="124">
        <v>0</v>
      </c>
    </row>
    <row r="28" spans="1:12" s="92" customFormat="1" ht="15" customHeight="1">
      <c r="A28" s="141"/>
      <c r="B28" s="142"/>
      <c r="C28" s="140"/>
      <c r="D28" s="127" t="s">
        <v>150</v>
      </c>
      <c r="E28" s="122">
        <f t="shared" si="0"/>
        <v>0</v>
      </c>
      <c r="F28" s="122">
        <f t="shared" si="1"/>
        <v>0</v>
      </c>
      <c r="G28" s="122"/>
      <c r="H28" s="139">
        <v>0</v>
      </c>
      <c r="I28" s="124">
        <v>0</v>
      </c>
      <c r="J28" s="124">
        <v>0</v>
      </c>
      <c r="K28" s="124">
        <v>0</v>
      </c>
      <c r="L28" s="124">
        <v>0</v>
      </c>
    </row>
    <row r="29" spans="1:12" s="92" customFormat="1" ht="15" customHeight="1">
      <c r="A29" s="141"/>
      <c r="B29" s="142"/>
      <c r="C29" s="140"/>
      <c r="D29" s="127" t="s">
        <v>151</v>
      </c>
      <c r="E29" s="122">
        <f t="shared" si="0"/>
        <v>20</v>
      </c>
      <c r="F29" s="122">
        <f t="shared" si="1"/>
        <v>20</v>
      </c>
      <c r="G29" s="122">
        <v>20</v>
      </c>
      <c r="H29" s="139">
        <v>0</v>
      </c>
      <c r="I29" s="124">
        <v>0</v>
      </c>
      <c r="J29" s="124">
        <v>0</v>
      </c>
      <c r="K29" s="124">
        <v>0</v>
      </c>
      <c r="L29" s="124">
        <v>0</v>
      </c>
    </row>
    <row r="30" spans="1:12" s="92" customFormat="1" ht="15" customHeight="1">
      <c r="A30" s="141"/>
      <c r="B30" s="142"/>
      <c r="C30" s="140"/>
      <c r="D30" s="127" t="s">
        <v>152</v>
      </c>
      <c r="E30" s="122">
        <f t="shared" si="0"/>
        <v>0</v>
      </c>
      <c r="F30" s="122">
        <f t="shared" si="1"/>
        <v>0</v>
      </c>
      <c r="G30" s="122">
        <v>0</v>
      </c>
      <c r="H30" s="139">
        <v>0</v>
      </c>
      <c r="I30" s="124">
        <v>0</v>
      </c>
      <c r="J30" s="124">
        <v>0</v>
      </c>
      <c r="K30" s="124">
        <v>0</v>
      </c>
      <c r="L30" s="124">
        <v>0</v>
      </c>
    </row>
    <row r="31" spans="1:12" s="92" customFormat="1" ht="15" customHeight="1">
      <c r="A31" s="141"/>
      <c r="B31" s="142"/>
      <c r="C31" s="139"/>
      <c r="D31" s="127" t="s">
        <v>153</v>
      </c>
      <c r="E31" s="122">
        <f t="shared" si="0"/>
        <v>0</v>
      </c>
      <c r="F31" s="122">
        <f t="shared" si="1"/>
        <v>0</v>
      </c>
      <c r="G31" s="122">
        <v>0</v>
      </c>
      <c r="H31" s="139">
        <v>0</v>
      </c>
      <c r="I31" s="124">
        <v>0</v>
      </c>
      <c r="J31" s="124">
        <v>0</v>
      </c>
      <c r="K31" s="124">
        <v>0</v>
      </c>
      <c r="L31" s="124">
        <v>0</v>
      </c>
    </row>
    <row r="32" spans="1:12" s="92" customFormat="1" ht="15" customHeight="1">
      <c r="A32" s="141"/>
      <c r="B32" s="142"/>
      <c r="C32" s="139"/>
      <c r="D32" s="127" t="s">
        <v>154</v>
      </c>
      <c r="E32" s="122">
        <f t="shared" si="0"/>
        <v>0</v>
      </c>
      <c r="F32" s="122">
        <f t="shared" si="1"/>
        <v>0</v>
      </c>
      <c r="G32" s="122">
        <v>0</v>
      </c>
      <c r="H32" s="139">
        <v>0</v>
      </c>
      <c r="I32" s="124">
        <v>0</v>
      </c>
      <c r="J32" s="124">
        <v>0</v>
      </c>
      <c r="K32" s="124">
        <v>0</v>
      </c>
      <c r="L32" s="124">
        <v>0</v>
      </c>
    </row>
    <row r="33" spans="1:12" s="92" customFormat="1" ht="15" customHeight="1">
      <c r="A33" s="141"/>
      <c r="B33" s="142"/>
      <c r="C33" s="139"/>
      <c r="D33" s="127" t="s">
        <v>155</v>
      </c>
      <c r="E33" s="122">
        <f t="shared" si="0"/>
        <v>0</v>
      </c>
      <c r="F33" s="122">
        <f t="shared" si="1"/>
        <v>0</v>
      </c>
      <c r="G33" s="122">
        <v>0</v>
      </c>
      <c r="H33" s="139">
        <v>0</v>
      </c>
      <c r="I33" s="124">
        <v>0</v>
      </c>
      <c r="J33" s="124">
        <v>0</v>
      </c>
      <c r="K33" s="124">
        <v>0</v>
      </c>
      <c r="L33" s="124">
        <v>0</v>
      </c>
    </row>
    <row r="34" spans="1:12" s="92" customFormat="1" ht="15" customHeight="1">
      <c r="A34" s="141"/>
      <c r="B34" s="142"/>
      <c r="C34" s="139"/>
      <c r="D34" s="127" t="s">
        <v>156</v>
      </c>
      <c r="E34" s="122">
        <f t="shared" si="0"/>
        <v>0</v>
      </c>
      <c r="F34" s="122">
        <f t="shared" si="1"/>
        <v>0</v>
      </c>
      <c r="G34" s="122">
        <v>0</v>
      </c>
      <c r="H34" s="139">
        <v>0</v>
      </c>
      <c r="I34" s="124">
        <v>0</v>
      </c>
      <c r="J34" s="124">
        <v>0</v>
      </c>
      <c r="K34" s="124">
        <v>0</v>
      </c>
      <c r="L34" s="124">
        <v>0</v>
      </c>
    </row>
    <row r="35" spans="1:12" s="92" customFormat="1" ht="15" customHeight="1">
      <c r="A35" s="143" t="s">
        <v>39</v>
      </c>
      <c r="B35" s="144"/>
      <c r="C35" s="122">
        <f>SUM(C8:C34)</f>
        <v>3931.42</v>
      </c>
      <c r="D35" s="145" t="s">
        <v>157</v>
      </c>
      <c r="E35" s="122">
        <f t="shared" si="0"/>
        <v>3931.42</v>
      </c>
      <c r="F35" s="122">
        <f t="shared" si="1"/>
        <v>1665.7899999999997</v>
      </c>
      <c r="G35" s="122">
        <f aca="true" t="shared" si="2" ref="G35:L35">SUM(G8:G34)</f>
        <v>1665.7899999999997</v>
      </c>
      <c r="H35" s="122">
        <f t="shared" si="2"/>
        <v>0</v>
      </c>
      <c r="I35" s="122">
        <f t="shared" si="2"/>
        <v>0</v>
      </c>
      <c r="J35" s="122">
        <f t="shared" si="2"/>
        <v>0</v>
      </c>
      <c r="K35" s="122">
        <f t="shared" si="2"/>
        <v>0</v>
      </c>
      <c r="L35" s="128">
        <f t="shared" si="2"/>
        <v>2265.63</v>
      </c>
    </row>
    <row r="36" spans="1:4" s="90" customFormat="1" ht="14.25">
      <c r="A36" s="146"/>
      <c r="B36" s="146"/>
      <c r="D36"/>
    </row>
    <row r="37" spans="1:2" s="90" customFormat="1" ht="14.25">
      <c r="A37" s="146"/>
      <c r="B37" s="146"/>
    </row>
    <row r="38" spans="1:2" s="90" customFormat="1" ht="14.25">
      <c r="A38" s="146"/>
      <c r="B38" s="146"/>
    </row>
    <row r="39" spans="1:2" s="90" customFormat="1" ht="14.25">
      <c r="A39" s="146"/>
      <c r="B39" s="146"/>
    </row>
    <row r="40" spans="1:2" s="90" customFormat="1" ht="14.25">
      <c r="A40" s="146"/>
      <c r="B40" s="146"/>
    </row>
    <row r="41" spans="1:2" s="90" customFormat="1" ht="14.25">
      <c r="A41" s="146"/>
      <c r="B41" s="146"/>
    </row>
    <row r="42" spans="1:2" s="90" customFormat="1" ht="14.25">
      <c r="A42" s="146"/>
      <c r="B42" s="146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" right="0.39" top="0.98" bottom="0.7900000000000001" header="0.51" footer="0.51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zoomScale="110" zoomScaleNormal="110" workbookViewId="0" topLeftCell="D1">
      <selection activeCell="E16" sqref="E16"/>
    </sheetView>
  </sheetViews>
  <sheetFormatPr defaultColWidth="7.25390625" defaultRowHeight="14.25"/>
  <cols>
    <col min="1" max="3" width="4.00390625" style="2" customWidth="1"/>
    <col min="4" max="4" width="3.50390625" style="2" customWidth="1"/>
    <col min="5" max="5" width="37.75390625" style="2" customWidth="1"/>
    <col min="6" max="6" width="14.00390625" style="2" customWidth="1"/>
    <col min="7" max="9" width="13.125" style="2" customWidth="1"/>
    <col min="10" max="10" width="11.125" style="2" customWidth="1"/>
    <col min="11" max="11" width="13.50390625" style="2" customWidth="1"/>
    <col min="12" max="12" width="8.125" style="2" customWidth="1"/>
    <col min="13" max="13" width="13.75390625" style="2" customWidth="1"/>
    <col min="14" max="243" width="7.25390625" style="2" customWidth="1"/>
    <col min="244" max="16384" width="7.25390625" style="2" customWidth="1"/>
  </cols>
  <sheetData>
    <row r="1" spans="1:13" ht="25.5" customHeight="1">
      <c r="A1" s="3"/>
      <c r="B1" s="3"/>
      <c r="C1" s="4"/>
      <c r="D1" s="5"/>
      <c r="E1" s="6"/>
      <c r="F1" s="7"/>
      <c r="G1" s="7"/>
      <c r="H1" s="7"/>
      <c r="I1" s="24"/>
      <c r="J1" s="7"/>
      <c r="K1" s="7"/>
      <c r="L1" s="7"/>
      <c r="M1" s="25" t="s">
        <v>158</v>
      </c>
    </row>
    <row r="2" spans="1:13" ht="21.75" customHeight="1">
      <c r="A2" s="8" t="s">
        <v>159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5.5" customHeight="1">
      <c r="A3" s="9" t="s">
        <v>2</v>
      </c>
      <c r="B3" s="10"/>
      <c r="C3" s="10"/>
      <c r="D3" s="10"/>
      <c r="E3" s="10"/>
      <c r="F3" s="7"/>
      <c r="G3" s="11"/>
      <c r="H3" s="11"/>
      <c r="I3" s="11"/>
      <c r="J3" s="11"/>
      <c r="K3" s="11"/>
      <c r="L3" s="11"/>
      <c r="M3" s="26" t="s">
        <v>3</v>
      </c>
    </row>
    <row r="4" spans="1:13" s="1" customFormat="1" ht="25.5" customHeight="1">
      <c r="A4" s="13" t="s">
        <v>43</v>
      </c>
      <c r="B4" s="79"/>
      <c r="C4" s="79"/>
      <c r="D4" s="80" t="s">
        <v>44</v>
      </c>
      <c r="E4" s="80" t="s">
        <v>45</v>
      </c>
      <c r="F4" s="80" t="s">
        <v>46</v>
      </c>
      <c r="G4" s="79" t="s">
        <v>116</v>
      </c>
      <c r="H4" s="79"/>
      <c r="I4" s="79"/>
      <c r="J4" s="79"/>
      <c r="K4" s="79" t="s">
        <v>117</v>
      </c>
      <c r="L4" s="79"/>
      <c r="M4" s="79"/>
    </row>
    <row r="5" spans="1:13" s="1" customFormat="1" ht="40.5" customHeight="1">
      <c r="A5" s="16" t="s">
        <v>49</v>
      </c>
      <c r="B5" s="81" t="s">
        <v>50</v>
      </c>
      <c r="C5" s="81" t="s">
        <v>51</v>
      </c>
      <c r="D5" s="80"/>
      <c r="E5" s="80"/>
      <c r="F5" s="80"/>
      <c r="G5" s="80" t="s">
        <v>18</v>
      </c>
      <c r="H5" s="80" t="s">
        <v>118</v>
      </c>
      <c r="I5" s="80" t="s">
        <v>119</v>
      </c>
      <c r="J5" s="80" t="s">
        <v>120</v>
      </c>
      <c r="K5" s="80" t="s">
        <v>18</v>
      </c>
      <c r="L5" s="80" t="s">
        <v>121</v>
      </c>
      <c r="M5" s="80" t="s">
        <v>122</v>
      </c>
    </row>
    <row r="6" spans="1:13" s="1" customFormat="1" ht="21.75" customHeight="1">
      <c r="A6" s="16" t="s">
        <v>54</v>
      </c>
      <c r="B6" s="81" t="s">
        <v>54</v>
      </c>
      <c r="C6" s="81" t="s">
        <v>54</v>
      </c>
      <c r="D6" s="82" t="s">
        <v>54</v>
      </c>
      <c r="E6" s="80" t="s">
        <v>54</v>
      </c>
      <c r="F6" s="82">
        <v>1</v>
      </c>
      <c r="G6" s="82">
        <v>2</v>
      </c>
      <c r="H6" s="82">
        <v>3</v>
      </c>
      <c r="I6" s="82">
        <v>4</v>
      </c>
      <c r="J6" s="82">
        <v>5</v>
      </c>
      <c r="K6" s="82">
        <v>6</v>
      </c>
      <c r="L6" s="82">
        <v>7</v>
      </c>
      <c r="M6" s="82">
        <v>8</v>
      </c>
    </row>
    <row r="7" spans="1:13" s="77" customFormat="1" ht="18" customHeight="1">
      <c r="A7" s="83"/>
      <c r="B7" s="83"/>
      <c r="C7" s="84"/>
      <c r="D7" s="85"/>
      <c r="E7" s="86" t="s">
        <v>9</v>
      </c>
      <c r="F7" s="21">
        <f>G7+K7</f>
        <v>16657900</v>
      </c>
      <c r="G7" s="21">
        <f>SUM(G8)</f>
        <v>11742200</v>
      </c>
      <c r="H7" s="21">
        <f aca="true" t="shared" si="0" ref="H7:M7">SUM(H8)</f>
        <v>8438145</v>
      </c>
      <c r="I7" s="21">
        <f t="shared" si="0"/>
        <v>3237255</v>
      </c>
      <c r="J7" s="21">
        <f t="shared" si="0"/>
        <v>66800</v>
      </c>
      <c r="K7" s="21">
        <f t="shared" si="0"/>
        <v>4915700</v>
      </c>
      <c r="L7" s="21">
        <f t="shared" si="0"/>
        <v>0</v>
      </c>
      <c r="M7" s="21">
        <f t="shared" si="0"/>
        <v>4915700</v>
      </c>
    </row>
    <row r="8" spans="1:13" s="78" customFormat="1" ht="15" customHeight="1">
      <c r="A8" s="22"/>
      <c r="B8" s="22"/>
      <c r="C8" s="22"/>
      <c r="D8" s="22"/>
      <c r="E8" s="20" t="s">
        <v>55</v>
      </c>
      <c r="F8" s="21">
        <f>G8+K8</f>
        <v>16657900</v>
      </c>
      <c r="G8" s="21">
        <f>SUM(G9:G40)</f>
        <v>11742200</v>
      </c>
      <c r="H8" s="21">
        <f>SUM(H9:H40)</f>
        <v>8438145</v>
      </c>
      <c r="I8" s="21">
        <f>SUM(I9:I40)</f>
        <v>3237255</v>
      </c>
      <c r="J8" s="21">
        <f>SUM(J9:J39)</f>
        <v>66800</v>
      </c>
      <c r="K8" s="21">
        <f>SUM(K9:K39)</f>
        <v>4915700</v>
      </c>
      <c r="L8" s="21">
        <f>SUM(L9:L39)</f>
        <v>0</v>
      </c>
      <c r="M8" s="21">
        <f>SUM(M9:M39)</f>
        <v>4915700</v>
      </c>
    </row>
    <row r="9" spans="1:13" s="78" customFormat="1" ht="15" customHeight="1">
      <c r="A9" s="87" t="s">
        <v>56</v>
      </c>
      <c r="B9" s="87" t="s">
        <v>57</v>
      </c>
      <c r="C9" s="87" t="s">
        <v>58</v>
      </c>
      <c r="D9" s="87" t="s">
        <v>59</v>
      </c>
      <c r="E9" s="88" t="s">
        <v>60</v>
      </c>
      <c r="F9" s="21">
        <f>G9+K9</f>
        <v>5638100</v>
      </c>
      <c r="G9" s="21">
        <f>H9+I9+J9</f>
        <v>5638100</v>
      </c>
      <c r="H9" s="29">
        <v>4705300</v>
      </c>
      <c r="I9" s="29">
        <v>932800</v>
      </c>
      <c r="J9" s="29"/>
      <c r="K9" s="21"/>
      <c r="L9" s="21"/>
      <c r="M9" s="29"/>
    </row>
    <row r="10" spans="1:13" s="78" customFormat="1" ht="15" customHeight="1">
      <c r="A10" s="87" t="s">
        <v>56</v>
      </c>
      <c r="B10" s="87" t="s">
        <v>57</v>
      </c>
      <c r="C10" s="87" t="s">
        <v>61</v>
      </c>
      <c r="D10" s="87" t="s">
        <v>59</v>
      </c>
      <c r="E10" s="88" t="s">
        <v>62</v>
      </c>
      <c r="F10" s="21">
        <f aca="true" t="shared" si="1" ref="F8:F32">G10+K10</f>
        <v>110400</v>
      </c>
      <c r="G10" s="21">
        <f aca="true" t="shared" si="2" ref="G9:G24">H10+I10+J10</f>
        <v>110400</v>
      </c>
      <c r="H10" s="29"/>
      <c r="I10" s="29">
        <v>110400</v>
      </c>
      <c r="J10" s="29"/>
      <c r="K10" s="21"/>
      <c r="L10" s="21"/>
      <c r="M10" s="29"/>
    </row>
    <row r="11" spans="1:13" s="78" customFormat="1" ht="15" customHeight="1">
      <c r="A11" s="87" t="s">
        <v>56</v>
      </c>
      <c r="B11" s="87" t="s">
        <v>57</v>
      </c>
      <c r="C11" s="87" t="s">
        <v>63</v>
      </c>
      <c r="D11" s="87" t="s">
        <v>59</v>
      </c>
      <c r="E11" s="88" t="s">
        <v>64</v>
      </c>
      <c r="F11" s="21">
        <f t="shared" si="1"/>
        <v>1540000</v>
      </c>
      <c r="G11" s="21">
        <f t="shared" si="2"/>
        <v>1540000</v>
      </c>
      <c r="H11" s="29"/>
      <c r="I11" s="29">
        <v>1540000</v>
      </c>
      <c r="J11" s="29"/>
      <c r="K11" s="21"/>
      <c r="L11" s="21"/>
      <c r="M11" s="29"/>
    </row>
    <row r="12" spans="1:13" s="78" customFormat="1" ht="15" customHeight="1">
      <c r="A12" s="87" t="s">
        <v>56</v>
      </c>
      <c r="B12" s="87" t="s">
        <v>65</v>
      </c>
      <c r="C12" s="87" t="s">
        <v>66</v>
      </c>
      <c r="D12" s="87" t="s">
        <v>59</v>
      </c>
      <c r="E12" s="88" t="s">
        <v>67</v>
      </c>
      <c r="F12" s="21">
        <f t="shared" si="1"/>
        <v>350000</v>
      </c>
      <c r="G12" s="21">
        <f t="shared" si="2"/>
        <v>350000</v>
      </c>
      <c r="H12" s="29">
        <v>323000</v>
      </c>
      <c r="I12" s="29">
        <v>27000</v>
      </c>
      <c r="J12" s="29"/>
      <c r="K12" s="21"/>
      <c r="L12" s="21"/>
      <c r="M12" s="29"/>
    </row>
    <row r="13" spans="1:13" s="78" customFormat="1" ht="15" customHeight="1">
      <c r="A13" s="87" t="s">
        <v>56</v>
      </c>
      <c r="B13" s="87" t="s">
        <v>65</v>
      </c>
      <c r="C13" s="87" t="s">
        <v>63</v>
      </c>
      <c r="D13" s="87"/>
      <c r="E13" s="88" t="s">
        <v>68</v>
      </c>
      <c r="F13" s="21">
        <f t="shared" si="1"/>
        <v>60000</v>
      </c>
      <c r="G13" s="21">
        <f t="shared" si="2"/>
        <v>60000</v>
      </c>
      <c r="H13" s="29"/>
      <c r="I13" s="29">
        <v>60000</v>
      </c>
      <c r="J13" s="29"/>
      <c r="K13" s="21"/>
      <c r="L13" s="21"/>
      <c r="M13" s="29"/>
    </row>
    <row r="14" spans="1:13" s="78" customFormat="1" ht="15" customHeight="1">
      <c r="A14" s="87" t="s">
        <v>56</v>
      </c>
      <c r="B14" s="87" t="s">
        <v>69</v>
      </c>
      <c r="C14" s="87" t="s">
        <v>58</v>
      </c>
      <c r="D14" s="87" t="s">
        <v>59</v>
      </c>
      <c r="E14" s="88" t="s">
        <v>70</v>
      </c>
      <c r="F14" s="21">
        <f t="shared" si="1"/>
        <v>64000</v>
      </c>
      <c r="G14" s="21">
        <f t="shared" si="2"/>
        <v>64000</v>
      </c>
      <c r="H14" s="29"/>
      <c r="I14" s="29">
        <v>64000</v>
      </c>
      <c r="J14" s="29"/>
      <c r="K14" s="21"/>
      <c r="L14" s="21"/>
      <c r="M14" s="29"/>
    </row>
    <row r="15" spans="1:13" s="78" customFormat="1" ht="15" customHeight="1">
      <c r="A15" s="87" t="s">
        <v>56</v>
      </c>
      <c r="B15" s="87" t="s">
        <v>71</v>
      </c>
      <c r="C15" s="87" t="s">
        <v>58</v>
      </c>
      <c r="D15" s="87" t="s">
        <v>59</v>
      </c>
      <c r="E15" s="88" t="s">
        <v>72</v>
      </c>
      <c r="F15" s="21">
        <f t="shared" si="1"/>
        <v>183055</v>
      </c>
      <c r="G15" s="21">
        <f t="shared" si="2"/>
        <v>183055</v>
      </c>
      <c r="H15" s="29"/>
      <c r="I15" s="29">
        <v>183055</v>
      </c>
      <c r="J15" s="29"/>
      <c r="K15" s="21"/>
      <c r="L15" s="21"/>
      <c r="M15" s="29"/>
    </row>
    <row r="16" spans="1:13" s="78" customFormat="1" ht="15" customHeight="1">
      <c r="A16" s="87" t="s">
        <v>73</v>
      </c>
      <c r="B16" s="87" t="s">
        <v>58</v>
      </c>
      <c r="C16" s="87" t="s">
        <v>63</v>
      </c>
      <c r="D16" s="87" t="s">
        <v>59</v>
      </c>
      <c r="E16" s="88" t="s">
        <v>74</v>
      </c>
      <c r="F16" s="21">
        <f t="shared" si="1"/>
        <v>204000</v>
      </c>
      <c r="G16" s="21">
        <f t="shared" si="2"/>
        <v>204000</v>
      </c>
      <c r="H16" s="29">
        <v>204000</v>
      </c>
      <c r="I16" s="29"/>
      <c r="J16" s="29"/>
      <c r="K16" s="21"/>
      <c r="L16" s="21"/>
      <c r="M16" s="29"/>
    </row>
    <row r="17" spans="1:13" s="78" customFormat="1" ht="15" customHeight="1">
      <c r="A17" s="87" t="s">
        <v>75</v>
      </c>
      <c r="B17" s="87" t="s">
        <v>76</v>
      </c>
      <c r="C17" s="87" t="s">
        <v>63</v>
      </c>
      <c r="D17" s="87"/>
      <c r="E17" s="88" t="s">
        <v>77</v>
      </c>
      <c r="F17" s="21">
        <f t="shared" si="1"/>
        <v>20000</v>
      </c>
      <c r="G17" s="21">
        <f t="shared" si="2"/>
        <v>20000</v>
      </c>
      <c r="H17" s="29"/>
      <c r="I17" s="29">
        <v>20000</v>
      </c>
      <c r="J17" s="29"/>
      <c r="K17" s="21"/>
      <c r="L17" s="21"/>
      <c r="M17" s="29"/>
    </row>
    <row r="18" spans="1:13" s="78" customFormat="1" ht="15" customHeight="1">
      <c r="A18" s="87" t="s">
        <v>75</v>
      </c>
      <c r="B18" s="87" t="s">
        <v>78</v>
      </c>
      <c r="C18" s="87" t="s">
        <v>78</v>
      </c>
      <c r="D18" s="87" t="s">
        <v>59</v>
      </c>
      <c r="E18" s="88" t="s">
        <v>79</v>
      </c>
      <c r="F18" s="21">
        <f t="shared" si="1"/>
        <v>452000</v>
      </c>
      <c r="G18" s="21">
        <f t="shared" si="2"/>
        <v>452000</v>
      </c>
      <c r="H18" s="29">
        <v>452000</v>
      </c>
      <c r="I18" s="29"/>
      <c r="J18" s="29"/>
      <c r="K18" s="21"/>
      <c r="L18" s="21"/>
      <c r="M18" s="29"/>
    </row>
    <row r="19" spans="1:13" s="78" customFormat="1" ht="15" customHeight="1">
      <c r="A19" s="87" t="s">
        <v>75</v>
      </c>
      <c r="B19" s="87" t="s">
        <v>61</v>
      </c>
      <c r="C19" s="87" t="s">
        <v>58</v>
      </c>
      <c r="D19" s="87"/>
      <c r="E19" s="88" t="s">
        <v>80</v>
      </c>
      <c r="F19" s="21">
        <f t="shared" si="1"/>
        <v>44000</v>
      </c>
      <c r="G19" s="21">
        <f t="shared" si="2"/>
        <v>44000</v>
      </c>
      <c r="H19" s="29"/>
      <c r="I19" s="29"/>
      <c r="J19" s="29">
        <v>44000</v>
      </c>
      <c r="K19" s="21"/>
      <c r="L19" s="21"/>
      <c r="M19" s="29"/>
    </row>
    <row r="20" spans="1:13" s="78" customFormat="1" ht="15" customHeight="1">
      <c r="A20" s="87" t="s">
        <v>75</v>
      </c>
      <c r="B20" s="87" t="s">
        <v>81</v>
      </c>
      <c r="C20" s="87" t="s">
        <v>76</v>
      </c>
      <c r="D20" s="87"/>
      <c r="E20" s="88" t="s">
        <v>82</v>
      </c>
      <c r="F20" s="21">
        <f t="shared" si="1"/>
        <v>22800</v>
      </c>
      <c r="G20" s="21">
        <f t="shared" si="2"/>
        <v>22800</v>
      </c>
      <c r="H20" s="29"/>
      <c r="I20" s="29"/>
      <c r="J20" s="29">
        <v>22800</v>
      </c>
      <c r="K20" s="21"/>
      <c r="L20" s="21"/>
      <c r="M20" s="29"/>
    </row>
    <row r="21" spans="1:13" s="78" customFormat="1" ht="15" customHeight="1">
      <c r="A21" s="87">
        <v>208</v>
      </c>
      <c r="B21" s="87" t="s">
        <v>83</v>
      </c>
      <c r="C21" s="87" t="s">
        <v>58</v>
      </c>
      <c r="D21" s="87"/>
      <c r="E21" s="88" t="s">
        <v>84</v>
      </c>
      <c r="F21" s="21">
        <f t="shared" si="1"/>
        <v>23500</v>
      </c>
      <c r="G21" s="21">
        <f t="shared" si="2"/>
        <v>23500</v>
      </c>
      <c r="H21" s="29">
        <v>23500</v>
      </c>
      <c r="I21" s="29"/>
      <c r="J21" s="29"/>
      <c r="K21" s="21"/>
      <c r="L21" s="21"/>
      <c r="M21" s="29"/>
    </row>
    <row r="22" spans="1:13" s="78" customFormat="1" ht="15" customHeight="1">
      <c r="A22" s="87">
        <v>208</v>
      </c>
      <c r="B22" s="87" t="s">
        <v>83</v>
      </c>
      <c r="C22" s="87" t="s">
        <v>76</v>
      </c>
      <c r="D22" s="87"/>
      <c r="E22" s="88" t="s">
        <v>85</v>
      </c>
      <c r="F22" s="21">
        <f t="shared" si="1"/>
        <v>13400</v>
      </c>
      <c r="G22" s="21">
        <f t="shared" si="2"/>
        <v>13400</v>
      </c>
      <c r="H22" s="29">
        <v>13400</v>
      </c>
      <c r="I22" s="29"/>
      <c r="J22" s="29"/>
      <c r="K22" s="21"/>
      <c r="L22" s="21"/>
      <c r="M22" s="29"/>
    </row>
    <row r="23" spans="1:13" s="78" customFormat="1" ht="15" customHeight="1">
      <c r="A23" s="87">
        <v>208</v>
      </c>
      <c r="B23" s="87" t="s">
        <v>83</v>
      </c>
      <c r="C23" s="87" t="s">
        <v>57</v>
      </c>
      <c r="D23" s="87"/>
      <c r="E23" s="88" t="s">
        <v>86</v>
      </c>
      <c r="F23" s="21">
        <f t="shared" si="1"/>
        <v>13400</v>
      </c>
      <c r="G23" s="21">
        <f t="shared" si="2"/>
        <v>13400</v>
      </c>
      <c r="H23" s="29">
        <v>13400</v>
      </c>
      <c r="I23" s="29"/>
      <c r="J23" s="29"/>
      <c r="K23" s="21"/>
      <c r="L23" s="21"/>
      <c r="M23" s="29"/>
    </row>
    <row r="24" spans="1:13" s="78" customFormat="1" ht="15" customHeight="1">
      <c r="A24" s="87" t="s">
        <v>75</v>
      </c>
      <c r="B24" s="87" t="s">
        <v>63</v>
      </c>
      <c r="C24" s="87" t="s">
        <v>58</v>
      </c>
      <c r="D24" s="87"/>
      <c r="E24" s="88" t="s">
        <v>87</v>
      </c>
      <c r="F24" s="21">
        <f t="shared" si="1"/>
        <v>10000</v>
      </c>
      <c r="G24" s="21">
        <f t="shared" si="2"/>
        <v>10000</v>
      </c>
      <c r="H24" s="29">
        <v>10000</v>
      </c>
      <c r="I24" s="89"/>
      <c r="J24" s="29"/>
      <c r="K24" s="21"/>
      <c r="L24" s="21"/>
      <c r="M24" s="89"/>
    </row>
    <row r="25" spans="1:13" s="78" customFormat="1" ht="15" customHeight="1">
      <c r="A25" s="87" t="s">
        <v>88</v>
      </c>
      <c r="B25" s="87" t="s">
        <v>89</v>
      </c>
      <c r="C25" s="87" t="s">
        <v>90</v>
      </c>
      <c r="D25" s="87"/>
      <c r="E25" s="88" t="s">
        <v>91</v>
      </c>
      <c r="F25" s="21">
        <f t="shared" si="1"/>
        <v>162600</v>
      </c>
      <c r="G25" s="21">
        <f aca="true" t="shared" si="3" ref="G25:G39">H25+I25+J25</f>
        <v>0</v>
      </c>
      <c r="H25" s="29"/>
      <c r="I25" s="29"/>
      <c r="J25" s="29"/>
      <c r="K25" s="21">
        <v>162600</v>
      </c>
      <c r="L25" s="21"/>
      <c r="M25" s="29">
        <v>162600</v>
      </c>
    </row>
    <row r="26" spans="1:13" s="1" customFormat="1" ht="15" customHeight="1">
      <c r="A26" s="87" t="s">
        <v>88</v>
      </c>
      <c r="B26" s="87" t="s">
        <v>89</v>
      </c>
      <c r="C26" s="87" t="s">
        <v>63</v>
      </c>
      <c r="D26" s="87"/>
      <c r="E26" s="88" t="s">
        <v>92</v>
      </c>
      <c r="F26" s="21">
        <f t="shared" si="1"/>
        <v>500000</v>
      </c>
      <c r="G26" s="21">
        <f t="shared" si="3"/>
        <v>500000</v>
      </c>
      <c r="H26" s="29">
        <v>500000</v>
      </c>
      <c r="I26" s="29"/>
      <c r="J26" s="29"/>
      <c r="K26" s="21"/>
      <c r="L26" s="21"/>
      <c r="M26" s="29"/>
    </row>
    <row r="27" spans="1:13" s="1" customFormat="1" ht="15" customHeight="1">
      <c r="A27" s="87" t="s">
        <v>88</v>
      </c>
      <c r="B27" s="87" t="s">
        <v>69</v>
      </c>
      <c r="C27" s="87" t="s">
        <v>58</v>
      </c>
      <c r="D27" s="87" t="s">
        <v>59</v>
      </c>
      <c r="E27" s="88" t="s">
        <v>93</v>
      </c>
      <c r="F27" s="21">
        <f t="shared" si="1"/>
        <v>98262</v>
      </c>
      <c r="G27" s="21">
        <f t="shared" si="3"/>
        <v>98262</v>
      </c>
      <c r="H27" s="29">
        <v>98262</v>
      </c>
      <c r="I27" s="29"/>
      <c r="J27" s="29"/>
      <c r="K27" s="21"/>
      <c r="L27" s="21"/>
      <c r="M27" s="29"/>
    </row>
    <row r="28" spans="1:13" s="1" customFormat="1" ht="15" customHeight="1">
      <c r="A28" s="87" t="s">
        <v>88</v>
      </c>
      <c r="B28" s="87" t="s">
        <v>69</v>
      </c>
      <c r="C28" s="87" t="s">
        <v>76</v>
      </c>
      <c r="D28" s="87" t="s">
        <v>59</v>
      </c>
      <c r="E28" s="88" t="s">
        <v>94</v>
      </c>
      <c r="F28" s="21">
        <f t="shared" si="1"/>
        <v>137563</v>
      </c>
      <c r="G28" s="21">
        <f t="shared" si="3"/>
        <v>137563</v>
      </c>
      <c r="H28" s="29">
        <v>137563</v>
      </c>
      <c r="I28" s="29"/>
      <c r="J28" s="29"/>
      <c r="K28" s="21"/>
      <c r="L28" s="21"/>
      <c r="M28" s="29"/>
    </row>
    <row r="29" spans="1:13" s="1" customFormat="1" ht="15" customHeight="1">
      <c r="A29" s="87" t="s">
        <v>95</v>
      </c>
      <c r="B29" s="87" t="s">
        <v>96</v>
      </c>
      <c r="C29" s="87" t="s">
        <v>76</v>
      </c>
      <c r="D29" s="87"/>
      <c r="E29" s="88" t="s">
        <v>97</v>
      </c>
      <c r="F29" s="21">
        <f t="shared" si="1"/>
        <v>150000</v>
      </c>
      <c r="G29" s="21">
        <f t="shared" si="3"/>
        <v>0</v>
      </c>
      <c r="H29" s="29"/>
      <c r="I29" s="29"/>
      <c r="J29" s="29"/>
      <c r="K29" s="21">
        <v>150000</v>
      </c>
      <c r="L29" s="21"/>
      <c r="M29" s="29">
        <v>150000</v>
      </c>
    </row>
    <row r="30" spans="1:13" ht="15" customHeight="1">
      <c r="A30" s="87" t="s">
        <v>98</v>
      </c>
      <c r="B30" s="87" t="s">
        <v>58</v>
      </c>
      <c r="C30" s="87" t="s">
        <v>63</v>
      </c>
      <c r="D30" s="87"/>
      <c r="E30" s="88" t="s">
        <v>99</v>
      </c>
      <c r="F30" s="21">
        <f t="shared" si="1"/>
        <v>240000</v>
      </c>
      <c r="G30" s="21">
        <f t="shared" si="3"/>
        <v>240000</v>
      </c>
      <c r="H30" s="29">
        <v>240000</v>
      </c>
      <c r="I30" s="29">
        <v>0</v>
      </c>
      <c r="J30" s="29"/>
      <c r="K30" s="21"/>
      <c r="L30" s="21"/>
      <c r="M30" s="29"/>
    </row>
    <row r="31" spans="1:13" ht="15" customHeight="1">
      <c r="A31" s="87" t="s">
        <v>98</v>
      </c>
      <c r="B31" s="87" t="s">
        <v>78</v>
      </c>
      <c r="C31" s="87" t="s">
        <v>58</v>
      </c>
      <c r="D31" s="87"/>
      <c r="E31" s="88" t="s">
        <v>100</v>
      </c>
      <c r="F31" s="21">
        <f t="shared" si="1"/>
        <v>100000</v>
      </c>
      <c r="G31" s="21">
        <f t="shared" si="3"/>
        <v>100000</v>
      </c>
      <c r="H31" s="29"/>
      <c r="I31" s="29">
        <v>100000</v>
      </c>
      <c r="J31" s="29"/>
      <c r="K31" s="21"/>
      <c r="L31" s="21"/>
      <c r="M31" s="29">
        <v>0</v>
      </c>
    </row>
    <row r="32" spans="1:13" ht="15" customHeight="1">
      <c r="A32" s="87" t="s">
        <v>98</v>
      </c>
      <c r="B32" s="87" t="s">
        <v>61</v>
      </c>
      <c r="C32" s="87" t="s">
        <v>58</v>
      </c>
      <c r="D32" s="87"/>
      <c r="E32" s="88" t="s">
        <v>101</v>
      </c>
      <c r="F32" s="21">
        <f t="shared" si="1"/>
        <v>0</v>
      </c>
      <c r="G32" s="21">
        <f t="shared" si="3"/>
        <v>0</v>
      </c>
      <c r="H32" s="29"/>
      <c r="I32" s="29"/>
      <c r="J32" s="29"/>
      <c r="K32" s="21"/>
      <c r="L32" s="21"/>
      <c r="M32" s="29"/>
    </row>
    <row r="33" spans="1:13" ht="15" customHeight="1">
      <c r="A33" s="87" t="s">
        <v>98</v>
      </c>
      <c r="B33" s="87" t="s">
        <v>61</v>
      </c>
      <c r="C33" s="87" t="s">
        <v>65</v>
      </c>
      <c r="D33" s="87"/>
      <c r="E33" s="88" t="s">
        <v>102</v>
      </c>
      <c r="F33" s="21">
        <f aca="true" t="shared" si="4" ref="F33:F39">G33+K33</f>
        <v>0</v>
      </c>
      <c r="G33" s="21">
        <f t="shared" si="3"/>
        <v>0</v>
      </c>
      <c r="H33" s="29"/>
      <c r="I33" s="29"/>
      <c r="J33" s="29"/>
      <c r="K33" s="21"/>
      <c r="L33" s="21"/>
      <c r="M33" s="29"/>
    </row>
    <row r="34" spans="1:13" ht="15" customHeight="1">
      <c r="A34" s="87" t="s">
        <v>98</v>
      </c>
      <c r="B34" s="87" t="s">
        <v>61</v>
      </c>
      <c r="C34" s="87" t="s">
        <v>63</v>
      </c>
      <c r="D34" s="87"/>
      <c r="E34" s="88" t="s">
        <v>103</v>
      </c>
      <c r="F34" s="21">
        <f t="shared" si="4"/>
        <v>0</v>
      </c>
      <c r="G34" s="21">
        <f t="shared" si="3"/>
        <v>0</v>
      </c>
      <c r="H34" s="29"/>
      <c r="I34" s="29"/>
      <c r="J34" s="29"/>
      <c r="K34" s="21"/>
      <c r="L34" s="21"/>
      <c r="M34" s="29"/>
    </row>
    <row r="35" spans="1:13" ht="15" customHeight="1">
      <c r="A35" s="87" t="s">
        <v>104</v>
      </c>
      <c r="B35" s="87" t="s">
        <v>58</v>
      </c>
      <c r="C35" s="87" t="s">
        <v>96</v>
      </c>
      <c r="D35" s="87" t="s">
        <v>59</v>
      </c>
      <c r="E35" s="88" t="s">
        <v>105</v>
      </c>
      <c r="F35" s="21">
        <f t="shared" si="4"/>
        <v>740000</v>
      </c>
      <c r="G35" s="21">
        <f t="shared" si="3"/>
        <v>740000</v>
      </c>
      <c r="H35" s="29">
        <v>740000</v>
      </c>
      <c r="I35" s="29"/>
      <c r="J35" s="29"/>
      <c r="K35" s="21"/>
      <c r="L35" s="21"/>
      <c r="M35" s="29"/>
    </row>
    <row r="36" spans="1:13" ht="15" customHeight="1">
      <c r="A36" s="87" t="s">
        <v>104</v>
      </c>
      <c r="B36" s="87" t="s">
        <v>58</v>
      </c>
      <c r="C36" s="87" t="s">
        <v>106</v>
      </c>
      <c r="D36" s="87"/>
      <c r="E36" s="88" t="s">
        <v>107</v>
      </c>
      <c r="F36" s="21">
        <f t="shared" si="4"/>
        <v>501700</v>
      </c>
      <c r="G36" s="21">
        <f t="shared" si="3"/>
        <v>501700</v>
      </c>
      <c r="H36" s="29">
        <v>501700</v>
      </c>
      <c r="I36" s="29"/>
      <c r="J36" s="29"/>
      <c r="K36" s="21"/>
      <c r="L36" s="21"/>
      <c r="M36" s="89"/>
    </row>
    <row r="37" spans="1:13" ht="15" customHeight="1">
      <c r="A37" s="87" t="s">
        <v>104</v>
      </c>
      <c r="B37" s="87" t="s">
        <v>78</v>
      </c>
      <c r="C37" s="87" t="s">
        <v>76</v>
      </c>
      <c r="D37" s="87"/>
      <c r="E37" s="88" t="s">
        <v>108</v>
      </c>
      <c r="F37" s="21">
        <f t="shared" si="4"/>
        <v>709400</v>
      </c>
      <c r="G37" s="21">
        <f t="shared" si="3"/>
        <v>0</v>
      </c>
      <c r="H37" s="29"/>
      <c r="I37" s="29"/>
      <c r="J37" s="29"/>
      <c r="K37" s="29">
        <v>709400</v>
      </c>
      <c r="L37" s="21"/>
      <c r="M37" s="29">
        <v>709400</v>
      </c>
    </row>
    <row r="38" spans="1:13" ht="15" customHeight="1">
      <c r="A38" s="87" t="s">
        <v>104</v>
      </c>
      <c r="B38" s="87" t="s">
        <v>89</v>
      </c>
      <c r="C38" s="87" t="s">
        <v>78</v>
      </c>
      <c r="D38" s="87"/>
      <c r="E38" s="88" t="s">
        <v>109</v>
      </c>
      <c r="F38" s="21">
        <f t="shared" si="4"/>
        <v>3893700</v>
      </c>
      <c r="G38" s="21">
        <f t="shared" si="3"/>
        <v>0</v>
      </c>
      <c r="H38" s="89"/>
      <c r="I38" s="89"/>
      <c r="J38" s="89"/>
      <c r="K38" s="29">
        <v>3893700</v>
      </c>
      <c r="L38" s="21"/>
      <c r="M38" s="29">
        <v>3893700</v>
      </c>
    </row>
    <row r="39" spans="1:13" ht="15" customHeight="1">
      <c r="A39" s="87" t="s">
        <v>110</v>
      </c>
      <c r="B39" s="87" t="s">
        <v>76</v>
      </c>
      <c r="C39" s="87" t="s">
        <v>58</v>
      </c>
      <c r="D39" s="87" t="s">
        <v>59</v>
      </c>
      <c r="E39" s="88" t="s">
        <v>111</v>
      </c>
      <c r="F39" s="21">
        <f t="shared" si="4"/>
        <v>476020</v>
      </c>
      <c r="G39" s="21">
        <f t="shared" si="3"/>
        <v>476020</v>
      </c>
      <c r="H39" s="29">
        <v>476020</v>
      </c>
      <c r="I39" s="89"/>
      <c r="J39" s="29"/>
      <c r="K39" s="21"/>
      <c r="L39" s="21"/>
      <c r="M39" s="89"/>
    </row>
    <row r="40" spans="1:13" ht="14.25" customHeight="1">
      <c r="A40" s="88" t="s">
        <v>112</v>
      </c>
      <c r="B40" s="88"/>
      <c r="C40" s="88"/>
      <c r="D40" s="88"/>
      <c r="E40" s="88" t="s">
        <v>113</v>
      </c>
      <c r="F40" s="21">
        <v>200000</v>
      </c>
      <c r="G40" s="21">
        <v>200000</v>
      </c>
      <c r="H40" s="88"/>
      <c r="I40" s="29">
        <v>200000</v>
      </c>
      <c r="J40" s="88"/>
      <c r="K40" s="20"/>
      <c r="L40" s="20"/>
      <c r="M40" s="88"/>
    </row>
    <row r="41" ht="11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47" right="0" top="0.59" bottom="0.39" header="0" footer="0"/>
  <pageSetup horizontalDpi="600" verticalDpi="600" orientation="landscape" paperSize="9" scale="7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showGridLines="0" showZeros="0" workbookViewId="0" topLeftCell="A1">
      <selection activeCell="D16" sqref="D16"/>
    </sheetView>
  </sheetViews>
  <sheetFormatPr defaultColWidth="6.875" defaultRowHeight="14.25"/>
  <cols>
    <col min="1" max="1" width="8.00390625" style="51" customWidth="1"/>
    <col min="2" max="2" width="8.75390625" style="51" customWidth="1"/>
    <col min="3" max="3" width="29.00390625" style="51" customWidth="1"/>
    <col min="4" max="4" width="18.375" style="51" customWidth="1"/>
    <col min="5" max="5" width="25.50390625" style="51" customWidth="1"/>
    <col min="6" max="181" width="6.875" style="51" customWidth="1"/>
    <col min="182" max="16384" width="6.875" style="51" customWidth="1"/>
  </cols>
  <sheetData>
    <row r="1" ht="18" customHeight="1">
      <c r="E1" s="52" t="s">
        <v>160</v>
      </c>
    </row>
    <row r="2" spans="1:2" ht="9" customHeight="1">
      <c r="A2" s="53"/>
      <c r="B2" s="53"/>
    </row>
    <row r="3" spans="1:5" ht="45.75" customHeight="1">
      <c r="A3" s="54" t="s">
        <v>161</v>
      </c>
      <c r="B3" s="54"/>
      <c r="C3" s="54"/>
      <c r="D3" s="54"/>
      <c r="E3" s="54"/>
    </row>
    <row r="4" spans="1:5" s="48" customFormat="1" ht="21.75" customHeight="1">
      <c r="A4" s="55" t="s">
        <v>2</v>
      </c>
      <c r="B4" s="56"/>
      <c r="C4" s="56"/>
      <c r="D4" s="56"/>
      <c r="E4" s="57" t="s">
        <v>3</v>
      </c>
    </row>
    <row r="5" spans="1:5" s="49" customFormat="1" ht="25.5" customHeight="1">
      <c r="A5" s="58" t="s">
        <v>43</v>
      </c>
      <c r="B5" s="58"/>
      <c r="C5" s="59" t="s">
        <v>162</v>
      </c>
      <c r="D5" s="60" t="s">
        <v>13</v>
      </c>
      <c r="E5" s="61"/>
    </row>
    <row r="6" spans="1:5" s="49" customFormat="1" ht="18" customHeight="1">
      <c r="A6" s="62" t="s">
        <v>49</v>
      </c>
      <c r="B6" s="62" t="s">
        <v>50</v>
      </c>
      <c r="C6" s="59"/>
      <c r="D6" s="63" t="s">
        <v>18</v>
      </c>
      <c r="E6" s="63" t="s">
        <v>19</v>
      </c>
    </row>
    <row r="7" spans="1:5" s="49" customFormat="1" ht="9" customHeight="1">
      <c r="A7" s="64"/>
      <c r="B7" s="64"/>
      <c r="C7" s="59"/>
      <c r="D7" s="63"/>
      <c r="E7" s="63"/>
    </row>
    <row r="8" spans="1:5" s="49" customFormat="1" ht="18.75" customHeight="1">
      <c r="A8" s="65" t="s">
        <v>54</v>
      </c>
      <c r="B8" s="65" t="s">
        <v>54</v>
      </c>
      <c r="C8" s="66" t="s">
        <v>54</v>
      </c>
      <c r="D8" s="67">
        <v>1</v>
      </c>
      <c r="E8" s="67">
        <v>2</v>
      </c>
    </row>
    <row r="9" spans="1:5" s="50" customFormat="1" ht="16.5" customHeight="1">
      <c r="A9" s="68"/>
      <c r="B9" s="69"/>
      <c r="C9" s="70" t="s">
        <v>9</v>
      </c>
      <c r="D9" s="71">
        <f>D10+D21+D45</f>
        <v>11742200</v>
      </c>
      <c r="E9" s="71">
        <f>E10+E21+E45</f>
        <v>11742200</v>
      </c>
    </row>
    <row r="10" spans="1:5" s="49" customFormat="1" ht="16.5" customHeight="1">
      <c r="A10" s="72" t="s">
        <v>163</v>
      </c>
      <c r="B10" s="70"/>
      <c r="C10" s="70" t="s">
        <v>118</v>
      </c>
      <c r="D10" s="71">
        <f>SUM(D11:D20)</f>
        <v>8638145</v>
      </c>
      <c r="E10" s="71">
        <f>SUM(E11:E20)</f>
        <v>8638145</v>
      </c>
    </row>
    <row r="11" spans="1:5" s="49" customFormat="1" ht="16.5" customHeight="1">
      <c r="A11" s="68" t="s">
        <v>164</v>
      </c>
      <c r="B11" s="69" t="s">
        <v>58</v>
      </c>
      <c r="C11" s="69" t="s">
        <v>165</v>
      </c>
      <c r="D11" s="73">
        <v>4705300</v>
      </c>
      <c r="E11" s="73">
        <v>4705300</v>
      </c>
    </row>
    <row r="12" spans="1:5" s="49" customFormat="1" ht="16.5" customHeight="1">
      <c r="A12" s="68" t="s">
        <v>164</v>
      </c>
      <c r="B12" s="69" t="s">
        <v>76</v>
      </c>
      <c r="C12" s="69" t="s">
        <v>166</v>
      </c>
      <c r="D12" s="73">
        <v>898670</v>
      </c>
      <c r="E12" s="73">
        <v>898670</v>
      </c>
    </row>
    <row r="13" spans="1:5" s="49" customFormat="1" ht="16.5" customHeight="1">
      <c r="A13" s="68" t="s">
        <v>164</v>
      </c>
      <c r="B13" s="69" t="s">
        <v>57</v>
      </c>
      <c r="C13" s="69" t="s">
        <v>167</v>
      </c>
      <c r="D13" s="73">
        <v>387800</v>
      </c>
      <c r="E13" s="73">
        <v>387800</v>
      </c>
    </row>
    <row r="14" spans="1:5" s="49" customFormat="1" ht="16.5" customHeight="1">
      <c r="A14" s="68" t="s">
        <v>164</v>
      </c>
      <c r="B14" s="69" t="s">
        <v>65</v>
      </c>
      <c r="C14" s="69" t="s">
        <v>168</v>
      </c>
      <c r="D14" s="73"/>
      <c r="E14" s="73"/>
    </row>
    <row r="15" spans="1:5" s="49" customFormat="1" ht="16.5" customHeight="1">
      <c r="A15" s="68" t="s">
        <v>164</v>
      </c>
      <c r="B15" s="69" t="s">
        <v>89</v>
      </c>
      <c r="C15" s="69" t="s">
        <v>169</v>
      </c>
      <c r="D15" s="73">
        <v>884900</v>
      </c>
      <c r="E15" s="73">
        <v>884900</v>
      </c>
    </row>
    <row r="16" spans="1:5" s="49" customFormat="1" ht="16.5" customHeight="1">
      <c r="A16" s="68" t="s">
        <v>164</v>
      </c>
      <c r="B16" s="69" t="s">
        <v>61</v>
      </c>
      <c r="C16" s="69" t="s">
        <v>170</v>
      </c>
      <c r="D16" s="73">
        <v>452000</v>
      </c>
      <c r="E16" s="73">
        <v>452000</v>
      </c>
    </row>
    <row r="17" spans="1:5" s="49" customFormat="1" ht="16.5" customHeight="1">
      <c r="A17" s="68" t="s">
        <v>164</v>
      </c>
      <c r="B17" s="69" t="s">
        <v>171</v>
      </c>
      <c r="C17" s="69" t="s">
        <v>172</v>
      </c>
      <c r="D17" s="73">
        <v>235825</v>
      </c>
      <c r="E17" s="73">
        <v>235825</v>
      </c>
    </row>
    <row r="18" spans="1:5" s="49" customFormat="1" ht="16.5" customHeight="1">
      <c r="A18" s="68" t="s">
        <v>164</v>
      </c>
      <c r="B18" s="69" t="s">
        <v>171</v>
      </c>
      <c r="C18" s="69" t="s">
        <v>173</v>
      </c>
      <c r="D18" s="73">
        <v>60300</v>
      </c>
      <c r="E18" s="73">
        <v>60300</v>
      </c>
    </row>
    <row r="19" spans="1:5" s="49" customFormat="1" ht="16.5" customHeight="1">
      <c r="A19" s="68" t="s">
        <v>164</v>
      </c>
      <c r="B19" s="69" t="s">
        <v>174</v>
      </c>
      <c r="C19" s="69" t="s">
        <v>111</v>
      </c>
      <c r="D19" s="29">
        <v>476020</v>
      </c>
      <c r="E19" s="29">
        <v>476020</v>
      </c>
    </row>
    <row r="20" spans="1:5" ht="16.5" customHeight="1">
      <c r="A20" s="68" t="s">
        <v>164</v>
      </c>
      <c r="B20" s="69" t="s">
        <v>63</v>
      </c>
      <c r="C20" s="69" t="s">
        <v>175</v>
      </c>
      <c r="D20" s="73">
        <v>537330</v>
      </c>
      <c r="E20" s="73">
        <v>537330</v>
      </c>
    </row>
    <row r="21" spans="1:5" ht="16.5" customHeight="1">
      <c r="A21" s="72" t="s">
        <v>176</v>
      </c>
      <c r="B21" s="70"/>
      <c r="C21" s="70" t="s">
        <v>177</v>
      </c>
      <c r="D21" s="71">
        <f>SUM(D22:D44)</f>
        <v>3037255</v>
      </c>
      <c r="E21" s="71">
        <f>SUM(E22:E44)</f>
        <v>3037255</v>
      </c>
    </row>
    <row r="22" spans="1:5" ht="16.5" customHeight="1">
      <c r="A22" s="68" t="s">
        <v>178</v>
      </c>
      <c r="B22" s="69" t="s">
        <v>58</v>
      </c>
      <c r="C22" s="69" t="s">
        <v>179</v>
      </c>
      <c r="D22" s="73">
        <v>427800</v>
      </c>
      <c r="E22" s="73">
        <v>427800</v>
      </c>
    </row>
    <row r="23" spans="1:5" ht="16.5" customHeight="1">
      <c r="A23" s="68" t="s">
        <v>178</v>
      </c>
      <c r="B23" s="69" t="s">
        <v>76</v>
      </c>
      <c r="C23" s="69" t="s">
        <v>180</v>
      </c>
      <c r="D23" s="73">
        <v>550000</v>
      </c>
      <c r="E23" s="73">
        <v>550000</v>
      </c>
    </row>
    <row r="24" spans="1:5" ht="16.5" customHeight="1">
      <c r="A24" s="68" t="s">
        <v>178</v>
      </c>
      <c r="B24" s="69" t="s">
        <v>57</v>
      </c>
      <c r="C24" s="69" t="s">
        <v>181</v>
      </c>
      <c r="D24" s="73">
        <v>10000</v>
      </c>
      <c r="E24" s="73">
        <v>10000</v>
      </c>
    </row>
    <row r="25" spans="1:5" ht="16.5" customHeight="1">
      <c r="A25" s="68" t="s">
        <v>178</v>
      </c>
      <c r="B25" s="69" t="s">
        <v>96</v>
      </c>
      <c r="C25" s="69" t="s">
        <v>182</v>
      </c>
      <c r="D25" s="73">
        <v>10000</v>
      </c>
      <c r="E25" s="73">
        <v>10000</v>
      </c>
    </row>
    <row r="26" spans="1:5" ht="16.5" customHeight="1">
      <c r="A26" s="68" t="s">
        <v>178</v>
      </c>
      <c r="B26" s="69" t="s">
        <v>65</v>
      </c>
      <c r="C26" s="69" t="s">
        <v>183</v>
      </c>
      <c r="D26" s="73">
        <v>100000</v>
      </c>
      <c r="E26" s="73">
        <v>100000</v>
      </c>
    </row>
    <row r="27" spans="1:5" ht="16.5" customHeight="1">
      <c r="A27" s="68" t="s">
        <v>178</v>
      </c>
      <c r="B27" s="69" t="s">
        <v>89</v>
      </c>
      <c r="C27" s="69" t="s">
        <v>184</v>
      </c>
      <c r="D27" s="73">
        <v>35000</v>
      </c>
      <c r="E27" s="73">
        <v>35000</v>
      </c>
    </row>
    <row r="28" spans="1:5" ht="16.5" customHeight="1">
      <c r="A28" s="68" t="s">
        <v>178</v>
      </c>
      <c r="B28" s="69" t="s">
        <v>61</v>
      </c>
      <c r="C28" s="69" t="s">
        <v>185</v>
      </c>
      <c r="D28" s="73"/>
      <c r="E28" s="73"/>
    </row>
    <row r="29" spans="1:5" ht="16.5" customHeight="1">
      <c r="A29" s="68" t="s">
        <v>178</v>
      </c>
      <c r="B29" s="69" t="s">
        <v>186</v>
      </c>
      <c r="C29" s="69" t="s">
        <v>187</v>
      </c>
      <c r="D29" s="73">
        <v>180000</v>
      </c>
      <c r="E29" s="73">
        <v>180000</v>
      </c>
    </row>
    <row r="30" spans="1:5" ht="16.5" customHeight="1">
      <c r="A30" s="68" t="s">
        <v>178</v>
      </c>
      <c r="B30" s="69" t="s">
        <v>69</v>
      </c>
      <c r="C30" s="69" t="s">
        <v>188</v>
      </c>
      <c r="D30" s="73">
        <v>140000</v>
      </c>
      <c r="E30" s="73">
        <v>140000</v>
      </c>
    </row>
    <row r="31" spans="1:5" ht="16.5" customHeight="1">
      <c r="A31" s="68" t="s">
        <v>178</v>
      </c>
      <c r="B31" s="69" t="s">
        <v>174</v>
      </c>
      <c r="C31" s="69" t="s">
        <v>189</v>
      </c>
      <c r="D31" s="73">
        <v>90000</v>
      </c>
      <c r="E31" s="73">
        <v>90000</v>
      </c>
    </row>
    <row r="32" spans="1:5" ht="16.5" customHeight="1">
      <c r="A32" s="68" t="s">
        <v>178</v>
      </c>
      <c r="B32" s="69" t="s">
        <v>190</v>
      </c>
      <c r="C32" s="69" t="s">
        <v>191</v>
      </c>
      <c r="D32" s="73">
        <v>110000</v>
      </c>
      <c r="E32" s="73">
        <v>110000</v>
      </c>
    </row>
    <row r="33" spans="1:5" ht="16.5" customHeight="1">
      <c r="A33" s="68" t="s">
        <v>178</v>
      </c>
      <c r="B33" s="69" t="s">
        <v>192</v>
      </c>
      <c r="C33" s="69" t="s">
        <v>193</v>
      </c>
      <c r="D33" s="73">
        <v>29000</v>
      </c>
      <c r="E33" s="73">
        <v>29000</v>
      </c>
    </row>
    <row r="34" spans="1:5" ht="16.5" customHeight="1">
      <c r="A34" s="68" t="s">
        <v>178</v>
      </c>
      <c r="B34" s="69" t="s">
        <v>194</v>
      </c>
      <c r="C34" s="69" t="s">
        <v>195</v>
      </c>
      <c r="D34" s="73">
        <v>20000</v>
      </c>
      <c r="E34" s="73">
        <v>20000</v>
      </c>
    </row>
    <row r="35" spans="1:5" ht="16.5" customHeight="1">
      <c r="A35" s="68" t="s">
        <v>178</v>
      </c>
      <c r="B35" s="68" t="s">
        <v>90</v>
      </c>
      <c r="C35" s="69" t="s">
        <v>196</v>
      </c>
      <c r="D35" s="73">
        <v>152000</v>
      </c>
      <c r="E35" s="73">
        <v>152000</v>
      </c>
    </row>
    <row r="36" spans="1:5" ht="16.5" customHeight="1">
      <c r="A36" s="68" t="s">
        <v>178</v>
      </c>
      <c r="B36" s="68" t="s">
        <v>197</v>
      </c>
      <c r="C36" s="69" t="s">
        <v>198</v>
      </c>
      <c r="D36" s="73">
        <v>90000</v>
      </c>
      <c r="E36" s="73">
        <v>90000</v>
      </c>
    </row>
    <row r="37" spans="1:5" ht="16.5" customHeight="1">
      <c r="A37" s="68" t="s">
        <v>178</v>
      </c>
      <c r="B37" s="68" t="s">
        <v>81</v>
      </c>
      <c r="C37" s="69" t="s">
        <v>199</v>
      </c>
      <c r="D37" s="73">
        <v>30000</v>
      </c>
      <c r="E37" s="73">
        <v>30000</v>
      </c>
    </row>
    <row r="38" spans="1:5" ht="16.5" customHeight="1">
      <c r="A38" s="68" t="s">
        <v>178</v>
      </c>
      <c r="B38" s="69" t="s">
        <v>200</v>
      </c>
      <c r="C38" s="69" t="s">
        <v>201</v>
      </c>
      <c r="D38" s="73">
        <v>180000</v>
      </c>
      <c r="E38" s="73">
        <v>180000</v>
      </c>
    </row>
    <row r="39" spans="1:5" ht="16.5" customHeight="1">
      <c r="A39" s="68" t="s">
        <v>178</v>
      </c>
      <c r="B39" s="69" t="s">
        <v>83</v>
      </c>
      <c r="C39" s="69" t="s">
        <v>202</v>
      </c>
      <c r="D39" s="73"/>
      <c r="E39" s="73"/>
    </row>
    <row r="40" spans="1:5" ht="16.5" customHeight="1">
      <c r="A40" s="68" t="s">
        <v>178</v>
      </c>
      <c r="B40" s="69" t="s">
        <v>203</v>
      </c>
      <c r="C40" s="69" t="s">
        <v>204</v>
      </c>
      <c r="D40" s="73"/>
      <c r="E40" s="73"/>
    </row>
    <row r="41" spans="1:5" ht="16.5" customHeight="1">
      <c r="A41" s="68" t="s">
        <v>178</v>
      </c>
      <c r="B41" s="69" t="s">
        <v>205</v>
      </c>
      <c r="C41" s="69" t="s">
        <v>206</v>
      </c>
      <c r="D41" s="73"/>
      <c r="E41" s="73"/>
    </row>
    <row r="42" spans="1:5" ht="16.5" customHeight="1">
      <c r="A42" s="68" t="s">
        <v>178</v>
      </c>
      <c r="B42" s="69" t="s">
        <v>71</v>
      </c>
      <c r="C42" s="69" t="s">
        <v>207</v>
      </c>
      <c r="D42" s="73">
        <v>122000</v>
      </c>
      <c r="E42" s="73">
        <v>122000</v>
      </c>
    </row>
    <row r="43" spans="1:5" ht="16.5" customHeight="1">
      <c r="A43" s="68" t="s">
        <v>178</v>
      </c>
      <c r="B43" s="69" t="s">
        <v>208</v>
      </c>
      <c r="C43" s="69" t="s">
        <v>209</v>
      </c>
      <c r="D43" s="73">
        <v>350000</v>
      </c>
      <c r="E43" s="73">
        <v>350000</v>
      </c>
    </row>
    <row r="44" spans="1:5" ht="16.5" customHeight="1">
      <c r="A44" s="68" t="s">
        <v>178</v>
      </c>
      <c r="B44" s="69" t="s">
        <v>63</v>
      </c>
      <c r="C44" s="69" t="s">
        <v>210</v>
      </c>
      <c r="D44" s="73">
        <v>411455</v>
      </c>
      <c r="E44" s="73">
        <v>411455</v>
      </c>
    </row>
    <row r="45" spans="1:5" ht="16.5" customHeight="1">
      <c r="A45" s="72" t="s">
        <v>211</v>
      </c>
      <c r="B45" s="70"/>
      <c r="C45" s="70" t="s">
        <v>120</v>
      </c>
      <c r="D45" s="71">
        <f>SUM(D47:D50)</f>
        <v>66800</v>
      </c>
      <c r="E45" s="71">
        <f>SUM(E47:E50)</f>
        <v>66800</v>
      </c>
    </row>
    <row r="46" spans="1:5" ht="16.5" customHeight="1">
      <c r="A46" s="68" t="s">
        <v>212</v>
      </c>
      <c r="B46" s="74" t="s">
        <v>96</v>
      </c>
      <c r="C46" s="75" t="s">
        <v>213</v>
      </c>
      <c r="D46" s="76"/>
      <c r="E46" s="76"/>
    </row>
    <row r="47" spans="1:5" ht="16.5" customHeight="1">
      <c r="A47" s="68" t="s">
        <v>212</v>
      </c>
      <c r="B47" s="74" t="s">
        <v>78</v>
      </c>
      <c r="C47" s="75" t="s">
        <v>214</v>
      </c>
      <c r="D47" s="73">
        <v>44000</v>
      </c>
      <c r="E47" s="73">
        <v>44000</v>
      </c>
    </row>
    <row r="48" spans="1:5" ht="16.5" customHeight="1">
      <c r="A48" s="68" t="s">
        <v>212</v>
      </c>
      <c r="B48" s="74" t="s">
        <v>65</v>
      </c>
      <c r="C48" s="75" t="s">
        <v>215</v>
      </c>
      <c r="D48" s="73">
        <v>22800</v>
      </c>
      <c r="E48" s="73">
        <v>22800</v>
      </c>
    </row>
    <row r="49" spans="1:5" ht="16.5" customHeight="1">
      <c r="A49" s="68" t="s">
        <v>212</v>
      </c>
      <c r="B49" s="74" t="s">
        <v>89</v>
      </c>
      <c r="C49" s="75" t="s">
        <v>216</v>
      </c>
      <c r="D49" s="73"/>
      <c r="E49" s="73"/>
    </row>
    <row r="50" spans="1:5" ht="16.5" customHeight="1">
      <c r="A50" s="68" t="s">
        <v>212</v>
      </c>
      <c r="B50" s="74" t="s">
        <v>63</v>
      </c>
      <c r="C50" s="75" t="s">
        <v>217</v>
      </c>
      <c r="D50" s="73"/>
      <c r="E50" s="73"/>
    </row>
    <row r="51" spans="1:5" ht="16.5" customHeight="1">
      <c r="A51" s="72"/>
      <c r="B51" s="70"/>
      <c r="C51" s="70"/>
      <c r="D51" s="71">
        <f>SUM(D52:D55)</f>
        <v>0</v>
      </c>
      <c r="E51" s="71">
        <f>SUM(E52:E55)</f>
        <v>0</v>
      </c>
    </row>
    <row r="52" spans="1:5" ht="16.5" customHeight="1">
      <c r="A52" s="68"/>
      <c r="B52" s="74"/>
      <c r="C52" s="75"/>
      <c r="D52" s="73"/>
      <c r="E52" s="73"/>
    </row>
    <row r="53" spans="1:5" ht="16.5" customHeight="1">
      <c r="A53" s="68"/>
      <c r="B53" s="74"/>
      <c r="C53" s="75"/>
      <c r="D53" s="73"/>
      <c r="E53" s="73"/>
    </row>
    <row r="54" spans="1:5" ht="16.5" customHeight="1">
      <c r="A54" s="68"/>
      <c r="B54" s="74"/>
      <c r="C54" s="75"/>
      <c r="D54" s="73"/>
      <c r="E54" s="73"/>
    </row>
    <row r="55" spans="1:5" ht="16.5" customHeight="1">
      <c r="A55" s="68"/>
      <c r="B55" s="74"/>
      <c r="C55" s="75"/>
      <c r="D55" s="73"/>
      <c r="E55" s="73"/>
    </row>
    <row r="56" spans="1:5" ht="16.5" customHeight="1">
      <c r="A56" s="76"/>
      <c r="B56" s="76"/>
      <c r="C56" s="75"/>
      <c r="D56" s="73"/>
      <c r="E56" s="73"/>
    </row>
    <row r="57" spans="1:5" ht="18.75" customHeight="1">
      <c r="A57" s="76"/>
      <c r="B57" s="76"/>
      <c r="C57" s="75"/>
      <c r="D57" s="76"/>
      <c r="E57" s="76"/>
    </row>
  </sheetData>
  <sheetProtection formatCells="0" formatColumns="0" formatRows="0"/>
  <mergeCells count="10">
    <mergeCell ref="A2:B2"/>
    <mergeCell ref="A3:E3"/>
    <mergeCell ref="A4:D4"/>
    <mergeCell ref="A5:B5"/>
    <mergeCell ref="D5:E5"/>
    <mergeCell ref="A6:A7"/>
    <mergeCell ref="B6:B7"/>
    <mergeCell ref="C5:C7"/>
    <mergeCell ref="D6:D7"/>
    <mergeCell ref="E6:E7"/>
  </mergeCells>
  <printOptions horizontalCentered="1"/>
  <pageMargins left="0" right="0" top="0.39" bottom="0.39" header="0.51" footer="0.51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7" sqref="A7"/>
    </sheetView>
  </sheetViews>
  <sheetFormatPr defaultColWidth="9.00390625" defaultRowHeight="14.25"/>
  <cols>
    <col min="1" max="1" width="35.75390625" style="0" customWidth="1"/>
    <col min="2" max="2" width="43.75390625" style="0" customWidth="1"/>
    <col min="3" max="3" width="27.00390625" style="0" customWidth="1"/>
  </cols>
  <sheetData>
    <row r="1" ht="14.25" customHeight="1">
      <c r="B1" s="25" t="s">
        <v>218</v>
      </c>
    </row>
    <row r="2" spans="1:3" s="30" customFormat="1" ht="51" customHeight="1">
      <c r="A2" s="33" t="s">
        <v>219</v>
      </c>
      <c r="B2" s="33"/>
      <c r="C2" s="34"/>
    </row>
    <row r="3" spans="1:2" ht="18.75" customHeight="1">
      <c r="A3" s="35" t="s">
        <v>2</v>
      </c>
      <c r="B3" s="36" t="s">
        <v>125</v>
      </c>
    </row>
    <row r="4" spans="1:3" s="31" customFormat="1" ht="30" customHeight="1">
      <c r="A4" s="37" t="s">
        <v>220</v>
      </c>
      <c r="B4" s="38" t="s">
        <v>221</v>
      </c>
      <c r="C4"/>
    </row>
    <row r="5" spans="1:3" s="32" customFormat="1" ht="30" customHeight="1">
      <c r="A5" s="39" t="s">
        <v>222</v>
      </c>
      <c r="B5" s="40">
        <f>B6+B7+B8+B9</f>
        <v>30.299999999999997</v>
      </c>
      <c r="C5" s="41"/>
    </row>
    <row r="6" spans="1:3" s="32" customFormat="1" ht="30" customHeight="1">
      <c r="A6" s="42" t="s">
        <v>223</v>
      </c>
      <c r="B6" s="43">
        <v>2.9</v>
      </c>
      <c r="C6" s="41"/>
    </row>
    <row r="7" spans="1:3" s="32" customFormat="1" ht="30" customHeight="1">
      <c r="A7" s="44" t="s">
        <v>224</v>
      </c>
      <c r="B7" s="43">
        <v>0</v>
      </c>
      <c r="C7" s="41"/>
    </row>
    <row r="8" spans="1:3" s="32" customFormat="1" ht="30" customHeight="1">
      <c r="A8" s="44" t="s">
        <v>225</v>
      </c>
      <c r="B8" s="43">
        <v>15.2</v>
      </c>
      <c r="C8" s="41"/>
    </row>
    <row r="9" spans="1:3" s="32" customFormat="1" ht="30" customHeight="1">
      <c r="A9" s="44" t="s">
        <v>226</v>
      </c>
      <c r="B9" s="43">
        <v>12.2</v>
      </c>
      <c r="C9" s="41"/>
    </row>
    <row r="10" spans="1:3" s="32" customFormat="1" ht="30" customHeight="1">
      <c r="A10" s="44" t="s">
        <v>227</v>
      </c>
      <c r="B10" s="43">
        <v>12.2</v>
      </c>
      <c r="C10" s="41"/>
    </row>
    <row r="11" spans="1:3" s="32" customFormat="1" ht="30" customHeight="1">
      <c r="A11" s="44" t="s">
        <v>228</v>
      </c>
      <c r="B11" s="45"/>
      <c r="C11" s="41"/>
    </row>
    <row r="12" spans="1:3" s="31" customFormat="1" ht="30" customHeight="1">
      <c r="A12" s="46"/>
      <c r="B12" s="46"/>
      <c r="C12"/>
    </row>
    <row r="13" spans="1:3" s="31" customFormat="1" ht="114" customHeight="1">
      <c r="A13" s="47" t="s">
        <v>229</v>
      </c>
      <c r="B13" s="47"/>
      <c r="C13"/>
    </row>
    <row r="14" spans="1:3" s="31" customFormat="1" ht="14.25">
      <c r="A14"/>
      <c r="B14"/>
      <c r="C14"/>
    </row>
    <row r="15" spans="1:3" s="31" customFormat="1" ht="14.25">
      <c r="A15"/>
      <c r="B15"/>
      <c r="C15"/>
    </row>
    <row r="16" spans="1:3" s="31" customFormat="1" ht="14.25">
      <c r="A16"/>
      <c r="B16"/>
      <c r="C16"/>
    </row>
    <row r="17" spans="1:3" s="31" customFormat="1" ht="14.25">
      <c r="A17"/>
      <c r="B17"/>
      <c r="C17"/>
    </row>
    <row r="18" spans="1:3" s="31" customFormat="1" ht="14.25">
      <c r="A18"/>
      <c r="B18"/>
      <c r="C18"/>
    </row>
    <row r="19" s="31" customFormat="1" ht="14.25"/>
    <row r="20" s="31" customFormat="1" ht="14.25"/>
    <row r="21" s="31" customFormat="1" ht="14.25"/>
    <row r="22" s="31" customFormat="1" ht="14.25"/>
    <row r="23" s="31" customFormat="1" ht="14.25"/>
    <row r="24" s="31" customFormat="1" ht="14.25"/>
    <row r="25" s="31" customFormat="1" ht="14.25"/>
    <row r="26" s="31" customFormat="1" ht="14.25"/>
    <row r="27" s="31" customFormat="1" ht="14.25"/>
    <row r="28" s="31" customFormat="1" ht="14.25"/>
    <row r="29" s="31" customFormat="1" ht="14.25"/>
    <row r="30" s="31" customFormat="1" ht="14.25"/>
    <row r="31" s="31" customFormat="1" ht="14.25"/>
    <row r="32" s="31" customFormat="1" ht="14.25"/>
    <row r="33" s="31" customFormat="1" ht="14.25"/>
    <row r="34" s="31" customFormat="1" ht="14.25"/>
    <row r="35" s="31" customFormat="1" ht="14.25"/>
    <row r="36" s="31" customFormat="1" ht="14.25"/>
    <row r="37" s="31" customFormat="1" ht="14.25"/>
  </sheetData>
  <sheetProtection formatCells="0" formatColumns="0" formatRows="0"/>
  <mergeCells count="2">
    <mergeCell ref="A2:B2"/>
    <mergeCell ref="A13:B13"/>
  </mergeCells>
  <printOptions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3"/>
  <sheetViews>
    <sheetView showGridLines="0" showZeros="0" workbookViewId="0" topLeftCell="A1">
      <selection activeCell="G7" sqref="G7"/>
    </sheetView>
  </sheetViews>
  <sheetFormatPr defaultColWidth="7.25390625" defaultRowHeight="14.25"/>
  <cols>
    <col min="1" max="4" width="4.00390625" style="2" customWidth="1"/>
    <col min="5" max="5" width="28.00390625" style="2" customWidth="1"/>
    <col min="6" max="6" width="13.75390625" style="2" customWidth="1"/>
    <col min="7" max="10" width="10.125" style="2" customWidth="1"/>
    <col min="11" max="11" width="12.875" style="2" customWidth="1"/>
    <col min="12" max="12" width="7.75390625" style="2" customWidth="1"/>
    <col min="13" max="13" width="14.00390625" style="2" customWidth="1"/>
    <col min="14" max="14" width="12.125" style="2" customWidth="1"/>
    <col min="15" max="245" width="7.25390625" style="2" customWidth="1"/>
    <col min="246" max="16384" width="7.25390625" style="2" customWidth="1"/>
  </cols>
  <sheetData>
    <row r="1" spans="1:245" ht="25.5" customHeight="1">
      <c r="A1" s="3"/>
      <c r="B1" s="3"/>
      <c r="C1" s="4"/>
      <c r="D1" s="5"/>
      <c r="E1" s="6"/>
      <c r="F1" s="7"/>
      <c r="G1" s="7"/>
      <c r="H1" s="7"/>
      <c r="I1" s="24"/>
      <c r="J1" s="7"/>
      <c r="K1" s="7"/>
      <c r="L1" s="7"/>
      <c r="M1" s="25" t="s">
        <v>230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8" t="s">
        <v>231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9" t="s">
        <v>2</v>
      </c>
      <c r="B3" s="10"/>
      <c r="C3" s="10"/>
      <c r="D3" s="10"/>
      <c r="E3" s="10"/>
      <c r="F3" s="7"/>
      <c r="G3" s="11"/>
      <c r="H3" s="11"/>
      <c r="I3" s="11"/>
      <c r="J3" s="11"/>
      <c r="K3" s="11"/>
      <c r="L3" s="11"/>
      <c r="M3" s="26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2" t="s">
        <v>43</v>
      </c>
      <c r="B4" s="13"/>
      <c r="C4" s="13"/>
      <c r="D4" s="14" t="s">
        <v>44</v>
      </c>
      <c r="E4" s="14" t="s">
        <v>45</v>
      </c>
      <c r="F4" s="14" t="s">
        <v>46</v>
      </c>
      <c r="G4" s="15" t="s">
        <v>116</v>
      </c>
      <c r="H4" s="15"/>
      <c r="I4" s="15"/>
      <c r="J4" s="27"/>
      <c r="K4" s="28" t="s">
        <v>117</v>
      </c>
      <c r="L4" s="15"/>
      <c r="M4" s="2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45" customHeight="1">
      <c r="A5" s="16" t="s">
        <v>49</v>
      </c>
      <c r="B5" s="17" t="s">
        <v>50</v>
      </c>
      <c r="C5" s="17" t="s">
        <v>51</v>
      </c>
      <c r="D5" s="14"/>
      <c r="E5" s="14"/>
      <c r="F5" s="14"/>
      <c r="G5" s="18" t="s">
        <v>18</v>
      </c>
      <c r="H5" s="14" t="s">
        <v>232</v>
      </c>
      <c r="I5" s="14" t="s">
        <v>233</v>
      </c>
      <c r="J5" s="14" t="s">
        <v>120</v>
      </c>
      <c r="K5" s="14" t="s">
        <v>18</v>
      </c>
      <c r="L5" s="14" t="s">
        <v>121</v>
      </c>
      <c r="M5" s="14" t="s">
        <v>122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34.5" customHeight="1">
      <c r="A6" s="16" t="s">
        <v>54</v>
      </c>
      <c r="B6" s="17" t="s">
        <v>54</v>
      </c>
      <c r="C6" s="17" t="s">
        <v>54</v>
      </c>
      <c r="D6" s="19" t="s">
        <v>54</v>
      </c>
      <c r="E6" s="14" t="s">
        <v>54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34.5" customHeight="1">
      <c r="A7" s="16"/>
      <c r="B7" s="17"/>
      <c r="C7" s="17"/>
      <c r="D7" s="19"/>
      <c r="E7" s="20" t="s">
        <v>55</v>
      </c>
      <c r="F7" s="21">
        <f>F8+F10+F9</f>
        <v>22656300</v>
      </c>
      <c r="G7" s="21">
        <f aca="true" t="shared" si="0" ref="G7:M7">G8+G10</f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>K8+K10+K9</f>
        <v>22656300</v>
      </c>
      <c r="L7" s="21">
        <f t="shared" si="0"/>
        <v>0</v>
      </c>
      <c r="M7" s="21">
        <f t="shared" si="0"/>
        <v>21256300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1" customFormat="1" ht="34.5" customHeight="1">
      <c r="A8" s="22" t="s">
        <v>98</v>
      </c>
      <c r="B8" s="22" t="s">
        <v>61</v>
      </c>
      <c r="C8" s="22" t="s">
        <v>58</v>
      </c>
      <c r="D8" s="22"/>
      <c r="E8" s="20" t="s">
        <v>234</v>
      </c>
      <c r="F8" s="21">
        <f>G8+K8</f>
        <v>684000</v>
      </c>
      <c r="G8" s="21"/>
      <c r="H8" s="21"/>
      <c r="I8" s="21"/>
      <c r="J8" s="21"/>
      <c r="K8" s="29">
        <v>684000</v>
      </c>
      <c r="L8" s="21"/>
      <c r="M8" s="29">
        <v>684000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" customFormat="1" ht="34.5" customHeight="1">
      <c r="A9" s="22" t="s">
        <v>98</v>
      </c>
      <c r="B9" s="22" t="s">
        <v>61</v>
      </c>
      <c r="C9" s="22" t="s">
        <v>65</v>
      </c>
      <c r="D9" s="22"/>
      <c r="E9" s="20" t="s">
        <v>102</v>
      </c>
      <c r="F9" s="21">
        <f>G9+K9</f>
        <v>1400000</v>
      </c>
      <c r="G9" s="21"/>
      <c r="H9" s="21"/>
      <c r="I9" s="21"/>
      <c r="J9" s="21"/>
      <c r="K9" s="29">
        <v>1400000</v>
      </c>
      <c r="L9" s="21"/>
      <c r="M9" s="29">
        <v>1400000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34.5" customHeight="1">
      <c r="A10" s="22" t="s">
        <v>98</v>
      </c>
      <c r="B10" s="22" t="s">
        <v>61</v>
      </c>
      <c r="C10" s="22" t="s">
        <v>63</v>
      </c>
      <c r="D10" s="22"/>
      <c r="E10" s="20" t="s">
        <v>103</v>
      </c>
      <c r="F10" s="21">
        <f>G10+K10</f>
        <v>20572300</v>
      </c>
      <c r="G10" s="21"/>
      <c r="H10" s="21"/>
      <c r="I10" s="21"/>
      <c r="J10" s="21"/>
      <c r="K10" s="29">
        <v>20572300</v>
      </c>
      <c r="L10" s="21"/>
      <c r="M10" s="29">
        <v>20572300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0.25" customHeight="1">
      <c r="A11" s="23"/>
      <c r="B11" s="23"/>
      <c r="D11" s="23"/>
      <c r="E11" s="23"/>
      <c r="F11" s="23"/>
      <c r="G11" s="23"/>
      <c r="H11" s="23"/>
      <c r="I11" s="23"/>
      <c r="J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0.25" customHeight="1">
      <c r="A12" s="23"/>
      <c r="B12" s="23"/>
      <c r="C12" s="23"/>
      <c r="D12" s="23"/>
      <c r="E12" s="23"/>
      <c r="F12" s="23"/>
      <c r="G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2:245" s="1" customFormat="1" ht="20.25" customHeight="1">
      <c r="B13" s="23"/>
      <c r="C13" s="23"/>
      <c r="D13" s="23"/>
      <c r="E13" s="23"/>
      <c r="F13" s="23"/>
      <c r="G13" s="23"/>
      <c r="H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4:245" s="1" customFormat="1" ht="20.25" customHeight="1">
      <c r="D14" s="23"/>
      <c r="E14" s="23"/>
      <c r="F14" s="23"/>
      <c r="G14" s="23"/>
      <c r="H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5:245" s="1" customFormat="1" ht="20.25" customHeight="1">
      <c r="E15" s="23"/>
      <c r="G15" s="23"/>
      <c r="H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8:245" s="1" customFormat="1" ht="20.25" customHeight="1">
      <c r="H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4:245" s="1" customFormat="1" ht="14.25" customHeight="1"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4:245" s="1" customFormat="1" ht="14.25" customHeight="1"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s="1" customFormat="1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s="1" customFormat="1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" bottom="0.39" header="0" footer="0"/>
  <pageSetup horizontalDpi="600" verticalDpi="6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cp:lastPrinted>2019-03-04T05:40:08Z</cp:lastPrinted>
  <dcterms:created xsi:type="dcterms:W3CDTF">2016-12-14T09:11:44Z</dcterms:created>
  <dcterms:modified xsi:type="dcterms:W3CDTF">2021-03-08T02:29:06Z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854890</vt:r8>
  </property>
  <property fmtid="{D5CDD505-2E9C-101B-9397-08002B2CF9AE}" pid="4" name="KSOProductBuildV">
    <vt:lpwstr>2052-11.1.0.10314</vt:lpwstr>
  </property>
</Properties>
</file>