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  <sheet name="附件2" sheetId="5" r:id="rId2"/>
  </sheets>
  <definedNames>
    <definedName name="_xlnm._FilterDatabase" localSheetId="0" hidden="1">附件1!$A$5:$Q$19</definedName>
    <definedName name="_xlnm._FilterDatabase" localSheetId="1" hidden="1">附件2!$A$5:$J$30</definedName>
    <definedName name="_xlnm.Print_Area" localSheetId="0">附件1!$A$1:$O$17</definedName>
    <definedName name="_xlnm.Print_Titles" localSheetId="0">附件1!$2:$5</definedName>
    <definedName name="_xlnm.Print_Area" localSheetId="1">附件2!$A$1:$G$30</definedName>
  </definedNames>
  <calcPr calcId="144525" concurrentCalc="0"/>
</workbook>
</file>

<file path=xl/sharedStrings.xml><?xml version="1.0" encoding="utf-8"?>
<sst xmlns="http://schemas.openxmlformats.org/spreadsheetml/2006/main" count="206" uniqueCount="126">
  <si>
    <t>附件一</t>
  </si>
  <si>
    <t>鲁山县2022年第十五批统筹整合使用财政涉农资金项目统计表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</si>
  <si>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</si>
  <si>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</si>
  <si>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</si>
  <si>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</si>
  <si>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</si>
  <si>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</si>
  <si>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</si>
  <si>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</si>
  <si>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</si>
  <si>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</si>
  <si>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</si>
  <si>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</si>
  <si>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</si>
  <si>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</si>
  <si>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</si>
  <si>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</si>
  <si>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</si>
  <si>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县乡村振兴局</t>
  </si>
  <si>
    <t>观音寺乡太平保村香菇深加工建设项目</t>
  </si>
  <si>
    <t>产业发展</t>
  </si>
  <si>
    <t>太平堡村</t>
  </si>
  <si>
    <t>加工车间2013平方米，采购设备一套，配套水路、电路、排气、照明灯设备</t>
  </si>
  <si>
    <t>528户（脱贫户141户）</t>
  </si>
  <si>
    <t>1998人（脱贫人口636人）</t>
  </si>
  <si>
    <t>豫财农综〔2022〕7号</t>
  </si>
  <si>
    <t>中央衔接资金</t>
  </si>
  <si>
    <t>项目使用方按照不低于投资额的10%落实带贫绩效用以壮大村集体经济，促进当地经济发展，带领贫困户致富。</t>
  </si>
  <si>
    <t>是</t>
  </si>
  <si>
    <t>下汤镇万亩桃园桃制工艺品产业项目</t>
  </si>
  <si>
    <t>林楼村</t>
  </si>
  <si>
    <t>多功能电脑定制雕刻机23套，配套电柜、电缆1套，配套磨光机4套，整套全自动佛珠机1套，拉花机1套，多功能钻台6套，压刨机1套，多功能定型机6套等设备</t>
  </si>
  <si>
    <t>447户（脱贫户59户）</t>
  </si>
  <si>
    <t>2028人（脱贫人口150人）</t>
  </si>
  <si>
    <t>鲁财预字〔2022〕201号</t>
  </si>
  <si>
    <t>县级衔接资金</t>
  </si>
  <si>
    <t>否</t>
  </si>
  <si>
    <t>观音寺乡</t>
  </si>
  <si>
    <t>观音寺乡西陈庄村香菇棚配套设施建设项目</t>
  </si>
  <si>
    <t>西陈庄村</t>
  </si>
  <si>
    <t>新建大口井2座一座深25米一座深20米</t>
  </si>
  <si>
    <t>957户（脱贫户432户）</t>
  </si>
  <si>
    <t>4036人（脱贫人口1869人）</t>
  </si>
  <si>
    <t>团城乡</t>
  </si>
  <si>
    <t>团城乡鸡塚村大桥至玉兰大道道路建设项目</t>
  </si>
  <si>
    <t>基础设施</t>
  </si>
  <si>
    <t>鸡塚村</t>
  </si>
  <si>
    <t>铺筑道路宽度4.5米，长度570米。</t>
  </si>
  <si>
    <t>593户（脱贫户212户）</t>
  </si>
  <si>
    <t>1929人（脱贫人口763人）</t>
  </si>
  <si>
    <t>预财农水〔2021〕108号</t>
  </si>
  <si>
    <t>中央统筹</t>
  </si>
  <si>
    <t>县交通局</t>
  </si>
  <si>
    <t>按照既定目标完成建设任务，项目建成后移交村集体管护，改善群众生产生活条件，群众满意度97%以上。</t>
  </si>
  <si>
    <t>团城乡寺沟村道路建设项目</t>
  </si>
  <si>
    <t>寺沟村</t>
  </si>
  <si>
    <t>新铺筑150mm厚，c25砼路面，宽3米，长360米，宽2米长140米，宽1.2米长225米，护堤42米。</t>
  </si>
  <si>
    <t>442户（脱贫户73户）</t>
  </si>
  <si>
    <t>1404人（脱贫人口252人）</t>
  </si>
  <si>
    <t>平财预〔2022〕298号</t>
  </si>
  <si>
    <t>市级统筹</t>
  </si>
  <si>
    <t>团城乡鸡冢村道路及污水管网建设项目</t>
  </si>
  <si>
    <t>鸡冢村</t>
  </si>
  <si>
    <t>宽4.5米，厚0.05米沥青混凝土道路长2023.01米，宽4米，长120米厚0.2米c25路。</t>
  </si>
  <si>
    <t>52户（脱贫户17户）</t>
  </si>
  <si>
    <t>185人（脱贫人口72人）</t>
  </si>
  <si>
    <t>豫财农水〔2022〕34号</t>
  </si>
  <si>
    <t>省级统筹</t>
  </si>
  <si>
    <t>县财政局</t>
  </si>
  <si>
    <t>马楼乡</t>
  </si>
  <si>
    <t>马楼乡董庄村道路建设项目</t>
  </si>
  <si>
    <t>董庄村</t>
  </si>
  <si>
    <t>新建4.5米宽20公分厚C25砼道路2条，合计405米；新建3.5米宽20公分厚C25砼道路1条，长度195米；新建3.5米宽15公分厚C25砼道路1条，长度80米；新建2.5米宽15公分厚C25砼道路1条，长度85米；新建3米宽15公分厚C25砼道路7条，长度合计863米。</t>
  </si>
  <si>
    <t>317户（脱贫户34户）</t>
  </si>
  <si>
    <t>1530人（脱贫人口102人）</t>
  </si>
  <si>
    <t>豫财农水〔2022〕33号</t>
  </si>
  <si>
    <t>马楼乡里王庄村通村道路建设项目</t>
  </si>
  <si>
    <t>里王庄村</t>
  </si>
  <si>
    <t>新建均宽3.5米C25混凝土道路长1334米，厚度为0.2米新建φc500混凝土涵管2处。</t>
  </si>
  <si>
    <t>365户（脱贫户12户）</t>
  </si>
  <si>
    <t>1465人（脱贫人口15人）</t>
  </si>
  <si>
    <t>团城乡寺沟村漫水桥建设项目</t>
  </si>
  <si>
    <t>新建42米漫水桥一座及3米宽道路长325米，厚0.15米</t>
  </si>
  <si>
    <t>张良镇</t>
  </si>
  <si>
    <t>张良镇石庙村道路及排水沟建设项目</t>
  </si>
  <si>
    <t>石庙村</t>
  </si>
  <si>
    <t>新建沥青路面长约1785米，宽3.5-4.5米，厚0.05米；排水沟约166米，涵管约10米，沉淀池1座。</t>
  </si>
  <si>
    <t>362户（脱贫户15户）</t>
  </si>
  <si>
    <t>1676人（脱贫人口50人）</t>
  </si>
  <si>
    <t>张良镇荷塘村户通道路建设项目</t>
  </si>
  <si>
    <t>贺塘村</t>
  </si>
  <si>
    <t>新建混凝土路面长1290米，其中4米宽，长81米；3.5宽，长471米；3米宽，长704米；2米宽，长34米。均厚0.15米；C25标准。</t>
  </si>
  <si>
    <t>455户（脱贫户27户）</t>
  </si>
  <si>
    <t>2196人（脱贫人口56人）</t>
  </si>
  <si>
    <t>豫财农水〔2022〕10号</t>
  </si>
  <si>
    <t>合计</t>
  </si>
  <si>
    <t>附件二</t>
  </si>
  <si>
    <t>鲁山县2022年公益性岗位人员工资（县乡村振兴局二期）明细表</t>
  </si>
  <si>
    <t>第一季度</t>
  </si>
  <si>
    <t>第二季度</t>
  </si>
  <si>
    <t>人数</t>
  </si>
  <si>
    <t>核减20%后大约投资规模</t>
  </si>
  <si>
    <t>土门办事处</t>
  </si>
  <si>
    <t>合格</t>
  </si>
  <si>
    <t>琴台办事处</t>
  </si>
  <si>
    <t>梁洼镇</t>
  </si>
  <si>
    <t>未核减20%</t>
  </si>
  <si>
    <t>赵村镇</t>
  </si>
  <si>
    <t>张官营镇</t>
  </si>
  <si>
    <t>磙子营乡</t>
  </si>
  <si>
    <t>尧山镇</t>
  </si>
  <si>
    <t>仓头乡</t>
  </si>
  <si>
    <t>四棵树乡</t>
  </si>
  <si>
    <t>瀼河乡</t>
  </si>
  <si>
    <t>熊背乡</t>
  </si>
  <si>
    <t>辛集乡</t>
  </si>
  <si>
    <t>张店乡</t>
  </si>
  <si>
    <t>瓦屋镇</t>
  </si>
  <si>
    <t>汇源办事处</t>
  </si>
  <si>
    <t>下汤镇</t>
  </si>
  <si>
    <t>董周乡</t>
  </si>
  <si>
    <t>库区乡</t>
  </si>
  <si>
    <t>鲁阳办事处</t>
  </si>
  <si>
    <t>背孜乡</t>
  </si>
  <si>
    <t>露峰办事处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</si>
</sst>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/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64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47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47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2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view="pageBreakPreview" zoomScale="90" zoomScaleNormal="100" topLeftCell="B1" workbookViewId="0">
      <pane ySplit="5" topLeftCell="A6" activePane="bottomLeft" state="frozen"/>
      <selection/>
      <selection pane="bottomLeft" activeCell="P16" sqref="P6:P16"/>
    </sheetView>
  </sheetViews>
  <sheetFormatPr defaultColWidth="9" defaultRowHeight="13.5"/>
  <cols>
    <col min="1" max="1" width="7.8" style="16" customWidth="1"/>
    <col min="2" max="2" width="12.2166666666667" style="16" customWidth="1"/>
    <col min="3" max="3" width="25.975" style="16" customWidth="1"/>
    <col min="4" max="4" width="11.3833333333333" style="16" customWidth="1"/>
    <col min="5" max="5" width="12.6333333333333" style="16" customWidth="1"/>
    <col min="6" max="6" width="12.5" style="16" customWidth="1"/>
    <col min="7" max="7" width="42.4916666666667" style="16" customWidth="1"/>
    <col min="8" max="8" width="14.7166666666667" style="16" customWidth="1"/>
    <col min="9" max="10" width="13.8833333333333" style="16" customWidth="1"/>
    <col min="11" max="12" width="16.2416666666667" style="16" customWidth="1"/>
    <col min="13" max="13" width="10" style="16" customWidth="1"/>
    <col min="14" max="14" width="33.1916666666667" style="16" customWidth="1"/>
    <col min="15" max="15" width="9.16666666666667" style="16" customWidth="1"/>
    <col min="16" max="16" width="9" style="17"/>
    <col min="17" max="18" width="9" style="16"/>
    <col min="19" max="19" width="20.9333333333333" style="16" customWidth="1"/>
    <col min="20" max="16384" width="9" style="16"/>
  </cols>
  <sheetData>
    <row r="1" ht="23" customHeight="1" spans="1:2">
      <c r="A1" s="3" t="s">
        <v>0</v>
      </c>
      <c r="B1" s="4"/>
    </row>
    <row r="2" ht="41.1" customHeight="1" spans="1: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ht="20.1" customHeight="1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23"/>
      <c r="L3" s="24" t="s">
        <v>2</v>
      </c>
      <c r="M3" s="24"/>
      <c r="N3" s="24"/>
    </row>
    <row r="4" ht="25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25" t="s">
        <v>12</v>
      </c>
      <c r="L4" s="6" t="s">
        <v>13</v>
      </c>
      <c r="M4" s="6" t="s">
        <v>14</v>
      </c>
      <c r="N4" s="6" t="s">
        <v>15</v>
      </c>
      <c r="O4" s="7" t="s">
        <v>16</v>
      </c>
    </row>
    <row r="5" ht="25" customHeight="1" spans="1:15">
      <c r="A5" s="6"/>
      <c r="B5" s="6"/>
      <c r="C5" s="6"/>
      <c r="D5" s="6"/>
      <c r="E5" s="6"/>
      <c r="F5" s="6"/>
      <c r="G5" s="6"/>
      <c r="H5" s="6"/>
      <c r="I5" s="6" t="s">
        <v>17</v>
      </c>
      <c r="J5" s="6" t="s">
        <v>18</v>
      </c>
      <c r="K5" s="25"/>
      <c r="L5" s="6"/>
      <c r="M5" s="6"/>
      <c r="N5" s="6"/>
      <c r="O5" s="7"/>
    </row>
    <row r="6" s="16" customFormat="1" ht="61" customHeight="1" spans="1:16">
      <c r="A6" s="20">
        <v>1</v>
      </c>
      <c r="B6" s="12" t="s">
        <v>19</v>
      </c>
      <c r="C6" s="12" t="s">
        <v>20</v>
      </c>
      <c r="D6" s="12" t="s">
        <v>21</v>
      </c>
      <c r="E6" s="12" t="s">
        <v>22</v>
      </c>
      <c r="F6" s="12">
        <v>384.9873</v>
      </c>
      <c r="G6" s="12" t="s">
        <v>23</v>
      </c>
      <c r="H6" s="21">
        <v>44925</v>
      </c>
      <c r="I6" s="12" t="s">
        <v>24</v>
      </c>
      <c r="J6" s="12" t="s">
        <v>25</v>
      </c>
      <c r="K6" s="12" t="s">
        <v>26</v>
      </c>
      <c r="L6" s="12" t="s">
        <v>27</v>
      </c>
      <c r="M6" s="12" t="s">
        <v>19</v>
      </c>
      <c r="N6" s="12" t="s">
        <v>28</v>
      </c>
      <c r="O6" s="12"/>
      <c r="P6" s="26" t="s">
        <v>29</v>
      </c>
    </row>
    <row r="7" s="16" customFormat="1" ht="76" customHeight="1" spans="1:16">
      <c r="A7" s="20">
        <v>2</v>
      </c>
      <c r="B7" s="12" t="s">
        <v>19</v>
      </c>
      <c r="C7" s="12" t="s">
        <v>30</v>
      </c>
      <c r="D7" s="12" t="s">
        <v>21</v>
      </c>
      <c r="E7" s="12" t="s">
        <v>31</v>
      </c>
      <c r="F7" s="12">
        <v>201.1</v>
      </c>
      <c r="G7" s="12" t="s">
        <v>32</v>
      </c>
      <c r="H7" s="21">
        <v>44925</v>
      </c>
      <c r="I7" s="12" t="s">
        <v>33</v>
      </c>
      <c r="J7" s="12" t="s">
        <v>34</v>
      </c>
      <c r="K7" s="12" t="s">
        <v>35</v>
      </c>
      <c r="L7" s="12" t="s">
        <v>36</v>
      </c>
      <c r="M7" s="12" t="s">
        <v>19</v>
      </c>
      <c r="N7" s="12" t="s">
        <v>28</v>
      </c>
      <c r="O7" s="12"/>
      <c r="P7" s="26" t="s">
        <v>37</v>
      </c>
    </row>
    <row r="8" s="16" customFormat="1" ht="76" customHeight="1" spans="1:16">
      <c r="A8" s="20">
        <v>3</v>
      </c>
      <c r="B8" s="12" t="s">
        <v>38</v>
      </c>
      <c r="C8" s="12" t="s">
        <v>39</v>
      </c>
      <c r="D8" s="12" t="s">
        <v>21</v>
      </c>
      <c r="E8" s="12" t="s">
        <v>40</v>
      </c>
      <c r="F8" s="12">
        <v>23.7166</v>
      </c>
      <c r="G8" s="12" t="s">
        <v>41</v>
      </c>
      <c r="H8" s="21">
        <v>44925</v>
      </c>
      <c r="I8" s="12" t="s">
        <v>42</v>
      </c>
      <c r="J8" s="12" t="s">
        <v>43</v>
      </c>
      <c r="K8" s="12" t="s">
        <v>26</v>
      </c>
      <c r="L8" s="12" t="s">
        <v>27</v>
      </c>
      <c r="M8" s="12" t="s">
        <v>19</v>
      </c>
      <c r="N8" s="12" t="s">
        <v>28</v>
      </c>
      <c r="O8" s="12"/>
      <c r="P8" s="26" t="s">
        <v>29</v>
      </c>
    </row>
    <row r="9" s="16" customFormat="1" ht="58" customHeight="1" spans="1:16">
      <c r="A9" s="20">
        <v>4</v>
      </c>
      <c r="B9" s="12" t="s">
        <v>44</v>
      </c>
      <c r="C9" s="12" t="s">
        <v>45</v>
      </c>
      <c r="D9" s="12" t="s">
        <v>46</v>
      </c>
      <c r="E9" s="12" t="s">
        <v>47</v>
      </c>
      <c r="F9" s="12">
        <v>39.2356</v>
      </c>
      <c r="G9" s="12" t="s">
        <v>48</v>
      </c>
      <c r="H9" s="21">
        <v>44925</v>
      </c>
      <c r="I9" s="12" t="s">
        <v>49</v>
      </c>
      <c r="J9" s="12" t="s">
        <v>50</v>
      </c>
      <c r="K9" s="12" t="s">
        <v>51</v>
      </c>
      <c r="L9" s="12" t="s">
        <v>52</v>
      </c>
      <c r="M9" s="12" t="s">
        <v>53</v>
      </c>
      <c r="N9" s="12" t="s">
        <v>54</v>
      </c>
      <c r="O9" s="12"/>
      <c r="P9" s="26" t="s">
        <v>29</v>
      </c>
    </row>
    <row r="10" s="16" customFormat="1" ht="58" customHeight="1" spans="1:16">
      <c r="A10" s="20">
        <v>5</v>
      </c>
      <c r="B10" s="12" t="s">
        <v>44</v>
      </c>
      <c r="C10" s="12" t="s">
        <v>55</v>
      </c>
      <c r="D10" s="12" t="s">
        <v>46</v>
      </c>
      <c r="E10" s="12" t="s">
        <v>56</v>
      </c>
      <c r="F10" s="12">
        <v>24.6535</v>
      </c>
      <c r="G10" s="12" t="s">
        <v>57</v>
      </c>
      <c r="H10" s="21">
        <v>44925</v>
      </c>
      <c r="I10" s="12" t="s">
        <v>58</v>
      </c>
      <c r="J10" s="12" t="s">
        <v>59</v>
      </c>
      <c r="K10" s="12" t="s">
        <v>60</v>
      </c>
      <c r="L10" s="12" t="s">
        <v>61</v>
      </c>
      <c r="M10" s="12" t="s">
        <v>53</v>
      </c>
      <c r="N10" s="12" t="s">
        <v>54</v>
      </c>
      <c r="O10" s="12"/>
      <c r="P10" s="26" t="s">
        <v>29</v>
      </c>
    </row>
    <row r="11" s="16" customFormat="1" ht="58" customHeight="1" spans="1:16">
      <c r="A11" s="20">
        <v>6</v>
      </c>
      <c r="B11" s="12" t="s">
        <v>44</v>
      </c>
      <c r="C11" s="12" t="s">
        <v>62</v>
      </c>
      <c r="D11" s="12" t="s">
        <v>46</v>
      </c>
      <c r="E11" s="12" t="s">
        <v>63</v>
      </c>
      <c r="F11" s="12">
        <v>109.9369</v>
      </c>
      <c r="G11" s="12" t="s">
        <v>64</v>
      </c>
      <c r="H11" s="21">
        <v>44925</v>
      </c>
      <c r="I11" s="12" t="s">
        <v>65</v>
      </c>
      <c r="J11" s="12" t="s">
        <v>66</v>
      </c>
      <c r="K11" s="12" t="s">
        <v>67</v>
      </c>
      <c r="L11" s="12" t="s">
        <v>68</v>
      </c>
      <c r="M11" s="12" t="s">
        <v>69</v>
      </c>
      <c r="N11" s="12" t="s">
        <v>54</v>
      </c>
      <c r="O11" s="12"/>
      <c r="P11" s="26" t="s">
        <v>29</v>
      </c>
    </row>
    <row r="12" s="16" customFormat="1" ht="89" customHeight="1" spans="1:16">
      <c r="A12" s="20">
        <v>7</v>
      </c>
      <c r="B12" s="12" t="s">
        <v>70</v>
      </c>
      <c r="C12" s="12" t="s">
        <v>71</v>
      </c>
      <c r="D12" s="12" t="s">
        <v>46</v>
      </c>
      <c r="E12" s="12" t="s">
        <v>72</v>
      </c>
      <c r="F12" s="12">
        <v>74.5338</v>
      </c>
      <c r="G12" s="12" t="s">
        <v>73</v>
      </c>
      <c r="H12" s="21">
        <v>44925</v>
      </c>
      <c r="I12" s="12" t="s">
        <v>74</v>
      </c>
      <c r="J12" s="12" t="s">
        <v>75</v>
      </c>
      <c r="K12" s="12" t="s">
        <v>76</v>
      </c>
      <c r="L12" s="12" t="s">
        <v>52</v>
      </c>
      <c r="M12" s="12" t="s">
        <v>53</v>
      </c>
      <c r="N12" s="12" t="s">
        <v>54</v>
      </c>
      <c r="O12" s="12"/>
      <c r="P12" s="26" t="s">
        <v>37</v>
      </c>
    </row>
    <row r="13" s="16" customFormat="1" ht="55" customHeight="1" spans="1:16">
      <c r="A13" s="20">
        <v>8</v>
      </c>
      <c r="B13" s="12" t="s">
        <v>70</v>
      </c>
      <c r="C13" s="12" t="s">
        <v>77</v>
      </c>
      <c r="D13" s="12" t="s">
        <v>46</v>
      </c>
      <c r="E13" s="12" t="s">
        <v>78</v>
      </c>
      <c r="F13" s="12">
        <v>72.6465</v>
      </c>
      <c r="G13" s="12" t="s">
        <v>79</v>
      </c>
      <c r="H13" s="21">
        <v>44925</v>
      </c>
      <c r="I13" s="12" t="s">
        <v>80</v>
      </c>
      <c r="J13" s="12" t="s">
        <v>81</v>
      </c>
      <c r="K13" s="12" t="s">
        <v>76</v>
      </c>
      <c r="L13" s="12" t="s">
        <v>52</v>
      </c>
      <c r="M13" s="12" t="s">
        <v>53</v>
      </c>
      <c r="N13" s="12" t="s">
        <v>54</v>
      </c>
      <c r="O13" s="12"/>
      <c r="P13" s="26" t="s">
        <v>37</v>
      </c>
    </row>
    <row r="14" s="16" customFormat="1" ht="55" customHeight="1" spans="1:16">
      <c r="A14" s="20">
        <v>9</v>
      </c>
      <c r="B14" s="12" t="s">
        <v>44</v>
      </c>
      <c r="C14" s="12" t="s">
        <v>82</v>
      </c>
      <c r="D14" s="12" t="s">
        <v>46</v>
      </c>
      <c r="E14" s="12" t="s">
        <v>56</v>
      </c>
      <c r="F14" s="12">
        <v>54.9092</v>
      </c>
      <c r="G14" s="12" t="s">
        <v>83</v>
      </c>
      <c r="H14" s="21">
        <v>44925</v>
      </c>
      <c r="I14" s="12" t="s">
        <v>58</v>
      </c>
      <c r="J14" s="12" t="s">
        <v>59</v>
      </c>
      <c r="K14" s="12" t="s">
        <v>76</v>
      </c>
      <c r="L14" s="12" t="s">
        <v>52</v>
      </c>
      <c r="M14" s="12" t="s">
        <v>53</v>
      </c>
      <c r="N14" s="12" t="s">
        <v>54</v>
      </c>
      <c r="O14" s="12"/>
      <c r="P14" s="26" t="s">
        <v>29</v>
      </c>
    </row>
    <row r="15" s="16" customFormat="1" ht="55" customHeight="1" spans="1:16">
      <c r="A15" s="20">
        <v>10</v>
      </c>
      <c r="B15" s="12" t="s">
        <v>84</v>
      </c>
      <c r="C15" s="12" t="s">
        <v>85</v>
      </c>
      <c r="D15" s="12" t="s">
        <v>46</v>
      </c>
      <c r="E15" s="12" t="s">
        <v>86</v>
      </c>
      <c r="F15" s="12">
        <v>86.7788</v>
      </c>
      <c r="G15" s="12" t="s">
        <v>87</v>
      </c>
      <c r="H15" s="21">
        <v>44925</v>
      </c>
      <c r="I15" s="12" t="s">
        <v>88</v>
      </c>
      <c r="J15" s="12" t="s">
        <v>89</v>
      </c>
      <c r="K15" s="12" t="s">
        <v>76</v>
      </c>
      <c r="L15" s="12" t="s">
        <v>52</v>
      </c>
      <c r="M15" s="12" t="s">
        <v>53</v>
      </c>
      <c r="N15" s="12" t="s">
        <v>54</v>
      </c>
      <c r="O15" s="12"/>
      <c r="P15" s="26" t="s">
        <v>37</v>
      </c>
    </row>
    <row r="16" s="16" customFormat="1" ht="55" customHeight="1" spans="1:16">
      <c r="A16" s="20">
        <v>11</v>
      </c>
      <c r="B16" s="12" t="s">
        <v>84</v>
      </c>
      <c r="C16" s="12" t="s">
        <v>90</v>
      </c>
      <c r="D16" s="12" t="s">
        <v>46</v>
      </c>
      <c r="E16" s="12" t="s">
        <v>91</v>
      </c>
      <c r="F16" s="12">
        <v>48.25625</v>
      </c>
      <c r="G16" s="12" t="s">
        <v>92</v>
      </c>
      <c r="H16" s="21">
        <v>44925</v>
      </c>
      <c r="I16" s="12" t="s">
        <v>93</v>
      </c>
      <c r="J16" s="12" t="s">
        <v>94</v>
      </c>
      <c r="K16" s="12" t="s">
        <v>95</v>
      </c>
      <c r="L16" s="12" t="s">
        <v>68</v>
      </c>
      <c r="M16" s="12" t="s">
        <v>53</v>
      </c>
      <c r="N16" s="12" t="s">
        <v>54</v>
      </c>
      <c r="O16" s="12"/>
      <c r="P16" s="26" t="s">
        <v>37</v>
      </c>
    </row>
    <row r="17" ht="51" customHeight="1" spans="1:15">
      <c r="A17" s="20" t="s">
        <v>96</v>
      </c>
      <c r="B17" s="12"/>
      <c r="C17" s="12"/>
      <c r="D17" s="12"/>
      <c r="E17" s="12"/>
      <c r="F17" s="12">
        <f>SUM(F6:F16)</f>
        <v>1120.75445</v>
      </c>
      <c r="G17" s="12"/>
      <c r="H17" s="12"/>
      <c r="I17" s="12"/>
      <c r="J17" s="12"/>
      <c r="K17" s="12"/>
      <c r="L17" s="12"/>
      <c r="M17" s="12"/>
      <c r="N17" s="12"/>
      <c r="O17" s="12"/>
    </row>
    <row r="18" ht="57" customHeight="1"/>
    <row r="21" spans="6:6">
      <c r="F21" s="22"/>
    </row>
  </sheetData>
  <autoFilter ref="A5:Q19">
    <sortState ref="A5:Q19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0"/>
  <sheetViews>
    <sheetView view="pageBreakPreview" zoomScaleNormal="100" workbookViewId="0">
      <selection activeCell="N13" sqref="N13"/>
    </sheetView>
  </sheetViews>
  <sheetFormatPr defaultColWidth="9" defaultRowHeight="13.5"/>
  <cols>
    <col min="1" max="1" width="11.25" style="2" customWidth="1"/>
    <col min="2" max="2" width="15.25" style="2" customWidth="1"/>
    <col min="3" max="5" width="11.75" style="2" customWidth="1"/>
    <col min="6" max="6" width="19.5" style="2" customWidth="1"/>
    <col min="7" max="7" width="15.125" style="2" customWidth="1"/>
    <col min="8" max="8" width="9.375" style="2"/>
    <col min="9" max="16384" width="9" style="2"/>
  </cols>
  <sheetData>
    <row r="1" ht="25" customHeight="1" spans="1:2">
      <c r="A1" s="3" t="s">
        <v>97</v>
      </c>
      <c r="B1" s="4"/>
    </row>
    <row r="2" ht="30" customHeight="1" spans="1:7">
      <c r="A2" s="5" t="s">
        <v>98</v>
      </c>
      <c r="B2" s="5"/>
      <c r="C2" s="5"/>
      <c r="D2" s="5"/>
      <c r="E2" s="5"/>
      <c r="F2" s="5"/>
      <c r="G2" s="5"/>
    </row>
    <row r="3" ht="25" customHeight="1" spans="7:7">
      <c r="G3" s="2" t="s">
        <v>2</v>
      </c>
    </row>
    <row r="4" ht="30" customHeight="1" spans="1:7">
      <c r="A4" s="6" t="s">
        <v>3</v>
      </c>
      <c r="B4" s="6" t="s">
        <v>7</v>
      </c>
      <c r="C4" s="6" t="s">
        <v>99</v>
      </c>
      <c r="D4" s="6" t="s">
        <v>100</v>
      </c>
      <c r="E4" s="6" t="s">
        <v>101</v>
      </c>
      <c r="F4" s="6" t="s">
        <v>102</v>
      </c>
      <c r="G4" s="7" t="s">
        <v>16</v>
      </c>
    </row>
    <row r="5" ht="25" customHeight="1" spans="1:7">
      <c r="A5" s="6" t="s">
        <v>96</v>
      </c>
      <c r="B5" s="6"/>
      <c r="C5" s="6">
        <f>SUM(C6:C34)</f>
        <v>715.695</v>
      </c>
      <c r="D5" s="6">
        <f>SUM(D6:D34)</f>
        <v>306.274</v>
      </c>
      <c r="E5" s="6">
        <f>SUM(E6:E34)</f>
        <v>2895</v>
      </c>
      <c r="F5" s="6">
        <f>SUM(F6:F34)</f>
        <v>429.417</v>
      </c>
      <c r="G5" s="7"/>
    </row>
    <row r="6" s="1" customFormat="1" ht="25" hidden="1" customHeight="1" spans="1:10">
      <c r="A6" s="8">
        <v>1</v>
      </c>
      <c r="B6" s="9" t="s">
        <v>103</v>
      </c>
      <c r="C6" s="9">
        <v>7.44</v>
      </c>
      <c r="D6" s="9">
        <v>2.4</v>
      </c>
      <c r="E6" s="9">
        <v>40</v>
      </c>
      <c r="F6" s="10">
        <f>(C6/4*3)-(C6/4*3*0.2)</f>
        <v>4.464</v>
      </c>
      <c r="G6" s="11" t="s">
        <v>104</v>
      </c>
      <c r="H6" s="1">
        <f>C6/4*3</f>
        <v>5.58</v>
      </c>
      <c r="I6" s="1">
        <f>H6*0.2</f>
        <v>1.116</v>
      </c>
      <c r="J6" s="1">
        <f>H6-I6</f>
        <v>4.464</v>
      </c>
    </row>
    <row r="7" s="1" customFormat="1" ht="25" hidden="1" customHeight="1" spans="1:10">
      <c r="A7" s="8">
        <v>2</v>
      </c>
      <c r="B7" s="9" t="s">
        <v>105</v>
      </c>
      <c r="C7" s="9">
        <v>5.67</v>
      </c>
      <c r="D7" s="9">
        <v>3.33</v>
      </c>
      <c r="E7" s="9">
        <v>37</v>
      </c>
      <c r="F7" s="10">
        <f t="shared" ref="F7:F30" si="0">(C7/4*3)-(C7/4*3*0.2)</f>
        <v>3.402</v>
      </c>
      <c r="G7" s="11" t="s">
        <v>104</v>
      </c>
      <c r="H7" s="1">
        <f t="shared" ref="H6:H12" si="1">C7/4*3</f>
        <v>4.2525</v>
      </c>
      <c r="I7" s="1">
        <f t="shared" ref="I7:I30" si="2">H7*0.2</f>
        <v>0.8505</v>
      </c>
      <c r="J7" s="1">
        <f t="shared" ref="J7:J30" si="3">H7-I7</f>
        <v>3.402</v>
      </c>
    </row>
    <row r="8" ht="25" customHeight="1" spans="1:10">
      <c r="A8" s="12">
        <v>3</v>
      </c>
      <c r="B8" s="13" t="s">
        <v>106</v>
      </c>
      <c r="C8" s="13">
        <v>30.54</v>
      </c>
      <c r="D8" s="13">
        <v>19.47</v>
      </c>
      <c r="E8" s="13"/>
      <c r="F8" s="14">
        <f t="shared" si="0"/>
        <v>18.324</v>
      </c>
      <c r="G8" s="15" t="s">
        <v>107</v>
      </c>
      <c r="H8" s="2">
        <f t="shared" si="1"/>
        <v>22.905</v>
      </c>
      <c r="I8" s="2">
        <f t="shared" si="2"/>
        <v>4.581</v>
      </c>
      <c r="J8" s="2">
        <f t="shared" si="3"/>
        <v>18.324</v>
      </c>
    </row>
    <row r="9" s="1" customFormat="1" ht="25" hidden="1" customHeight="1" spans="1:10">
      <c r="A9" s="8">
        <v>4</v>
      </c>
      <c r="B9" s="9" t="s">
        <v>44</v>
      </c>
      <c r="C9" s="9">
        <v>15.6</v>
      </c>
      <c r="D9" s="9">
        <v>10.68</v>
      </c>
      <c r="E9" s="9">
        <v>117</v>
      </c>
      <c r="F9" s="10">
        <f t="shared" si="0"/>
        <v>9.36</v>
      </c>
      <c r="G9" s="11" t="s">
        <v>104</v>
      </c>
      <c r="H9" s="1">
        <f t="shared" si="1"/>
        <v>11.7</v>
      </c>
      <c r="I9" s="1">
        <f t="shared" si="2"/>
        <v>2.34</v>
      </c>
      <c r="J9" s="1">
        <f t="shared" si="3"/>
        <v>9.36</v>
      </c>
    </row>
    <row r="10" s="2" customFormat="1" ht="25" customHeight="1" spans="1:10">
      <c r="A10" s="12">
        <v>5</v>
      </c>
      <c r="B10" s="13" t="s">
        <v>108</v>
      </c>
      <c r="C10" s="13">
        <v>28.305</v>
      </c>
      <c r="D10" s="13"/>
      <c r="E10" s="13"/>
      <c r="F10" s="14">
        <f t="shared" si="0"/>
        <v>16.983</v>
      </c>
      <c r="G10" s="15"/>
      <c r="H10" s="2">
        <f t="shared" si="1"/>
        <v>21.22875</v>
      </c>
      <c r="I10" s="2">
        <f t="shared" si="2"/>
        <v>4.24575</v>
      </c>
      <c r="J10" s="2">
        <f t="shared" si="3"/>
        <v>16.983</v>
      </c>
    </row>
    <row r="11" ht="25" customHeight="1" spans="1:10">
      <c r="A11" s="12">
        <v>6</v>
      </c>
      <c r="B11" s="13" t="s">
        <v>109</v>
      </c>
      <c r="C11" s="13">
        <v>50.46</v>
      </c>
      <c r="D11" s="13"/>
      <c r="E11" s="13"/>
      <c r="F11" s="14">
        <f t="shared" si="0"/>
        <v>30.276</v>
      </c>
      <c r="G11" s="15"/>
      <c r="H11" s="2">
        <f t="shared" si="1"/>
        <v>37.845</v>
      </c>
      <c r="I11" s="2">
        <f t="shared" si="2"/>
        <v>7.569</v>
      </c>
      <c r="J11" s="2">
        <f t="shared" si="3"/>
        <v>30.276</v>
      </c>
    </row>
    <row r="12" s="1" customFormat="1" ht="25" hidden="1" customHeight="1" spans="1:10">
      <c r="A12" s="8">
        <v>7</v>
      </c>
      <c r="B12" s="9" t="s">
        <v>110</v>
      </c>
      <c r="C12" s="9">
        <v>50.13</v>
      </c>
      <c r="D12" s="9">
        <v>30.585</v>
      </c>
      <c r="E12" s="9">
        <v>340</v>
      </c>
      <c r="F12" s="10">
        <f t="shared" si="0"/>
        <v>30.078</v>
      </c>
      <c r="G12" s="11" t="s">
        <v>104</v>
      </c>
      <c r="H12" s="1">
        <f t="shared" si="1"/>
        <v>37.5975</v>
      </c>
      <c r="I12" s="1">
        <f t="shared" si="2"/>
        <v>7.5195</v>
      </c>
      <c r="J12" s="1">
        <f t="shared" si="3"/>
        <v>30.078</v>
      </c>
    </row>
    <row r="13" s="1" customFormat="1" ht="25" customHeight="1" spans="1:10">
      <c r="A13" s="8">
        <v>8</v>
      </c>
      <c r="B13" s="9" t="s">
        <v>84</v>
      </c>
      <c r="C13" s="9">
        <v>29.13</v>
      </c>
      <c r="D13" s="9">
        <v>17.412</v>
      </c>
      <c r="E13" s="9">
        <v>227</v>
      </c>
      <c r="F13" s="10">
        <f t="shared" si="0"/>
        <v>17.478</v>
      </c>
      <c r="G13" s="11" t="s">
        <v>104</v>
      </c>
      <c r="H13" s="1">
        <f t="shared" ref="H13:H30" si="4">C13/4*3</f>
        <v>21.8475</v>
      </c>
      <c r="I13" s="1">
        <f t="shared" si="2"/>
        <v>4.3695</v>
      </c>
      <c r="J13" s="1">
        <f t="shared" si="3"/>
        <v>17.478</v>
      </c>
    </row>
    <row r="14" s="1" customFormat="1" ht="25" hidden="1" customHeight="1" spans="1:10">
      <c r="A14" s="8">
        <v>9</v>
      </c>
      <c r="B14" s="9" t="s">
        <v>70</v>
      </c>
      <c r="C14" s="9">
        <v>91.32</v>
      </c>
      <c r="D14" s="9">
        <v>54.792</v>
      </c>
      <c r="E14" s="9">
        <v>613</v>
      </c>
      <c r="F14" s="10">
        <f t="shared" si="0"/>
        <v>54.792</v>
      </c>
      <c r="G14" s="11" t="s">
        <v>104</v>
      </c>
      <c r="H14" s="1">
        <f t="shared" si="4"/>
        <v>68.49</v>
      </c>
      <c r="I14" s="1">
        <f t="shared" si="2"/>
        <v>13.698</v>
      </c>
      <c r="J14" s="1">
        <f t="shared" si="3"/>
        <v>54.792</v>
      </c>
    </row>
    <row r="15" s="1" customFormat="1" ht="25" hidden="1" customHeight="1" spans="1:10">
      <c r="A15" s="8">
        <v>10</v>
      </c>
      <c r="B15" s="9" t="s">
        <v>111</v>
      </c>
      <c r="C15" s="9">
        <v>23.025</v>
      </c>
      <c r="D15" s="9">
        <v>13.764</v>
      </c>
      <c r="E15" s="9">
        <v>179</v>
      </c>
      <c r="F15" s="10">
        <f t="shared" si="0"/>
        <v>13.815</v>
      </c>
      <c r="G15" s="11" t="s">
        <v>104</v>
      </c>
      <c r="H15" s="1">
        <f t="shared" si="4"/>
        <v>17.26875</v>
      </c>
      <c r="I15" s="1">
        <f t="shared" si="2"/>
        <v>3.45375</v>
      </c>
      <c r="J15" s="1">
        <f t="shared" si="3"/>
        <v>13.815</v>
      </c>
    </row>
    <row r="16" ht="25" customHeight="1" spans="1:10">
      <c r="A16" s="12">
        <v>11</v>
      </c>
      <c r="B16" s="13" t="s">
        <v>112</v>
      </c>
      <c r="C16" s="13">
        <v>37.65</v>
      </c>
      <c r="D16" s="13">
        <v>27.765</v>
      </c>
      <c r="E16" s="13"/>
      <c r="F16" s="14">
        <f t="shared" si="0"/>
        <v>22.59</v>
      </c>
      <c r="G16" s="15" t="s">
        <v>107</v>
      </c>
      <c r="H16" s="2">
        <f t="shared" si="4"/>
        <v>28.2375</v>
      </c>
      <c r="I16" s="2">
        <f t="shared" si="2"/>
        <v>5.6475</v>
      </c>
      <c r="J16" s="2">
        <f t="shared" si="3"/>
        <v>22.59</v>
      </c>
    </row>
    <row r="17" ht="25" customHeight="1" spans="1:10">
      <c r="A17" s="12">
        <v>12</v>
      </c>
      <c r="B17" s="13" t="s">
        <v>113</v>
      </c>
      <c r="C17" s="13">
        <v>20.535</v>
      </c>
      <c r="D17" s="13"/>
      <c r="E17" s="13"/>
      <c r="F17" s="14">
        <f t="shared" si="0"/>
        <v>12.321</v>
      </c>
      <c r="G17" s="15"/>
      <c r="H17" s="2">
        <f t="shared" si="4"/>
        <v>15.40125</v>
      </c>
      <c r="I17" s="2">
        <f t="shared" si="2"/>
        <v>3.08025</v>
      </c>
      <c r="J17" s="2">
        <f t="shared" si="3"/>
        <v>12.321</v>
      </c>
    </row>
    <row r="18" ht="25" customHeight="1" spans="1:10">
      <c r="A18" s="12">
        <v>13</v>
      </c>
      <c r="B18" s="13" t="s">
        <v>114</v>
      </c>
      <c r="C18" s="13">
        <v>17.565</v>
      </c>
      <c r="D18" s="13"/>
      <c r="E18" s="13"/>
      <c r="F18" s="14">
        <f t="shared" si="0"/>
        <v>10.539</v>
      </c>
      <c r="G18" s="15"/>
      <c r="H18" s="2">
        <f t="shared" si="4"/>
        <v>13.17375</v>
      </c>
      <c r="I18" s="2">
        <f t="shared" si="2"/>
        <v>2.63475</v>
      </c>
      <c r="J18" s="2">
        <f t="shared" si="3"/>
        <v>10.539</v>
      </c>
    </row>
    <row r="19" s="1" customFormat="1" ht="25" hidden="1" customHeight="1" spans="1:10">
      <c r="A19" s="8">
        <v>14</v>
      </c>
      <c r="B19" s="9" t="s">
        <v>115</v>
      </c>
      <c r="C19" s="9">
        <v>36.96</v>
      </c>
      <c r="D19" s="9">
        <v>21.105</v>
      </c>
      <c r="E19" s="9">
        <v>223</v>
      </c>
      <c r="F19" s="10">
        <f t="shared" si="0"/>
        <v>22.176</v>
      </c>
      <c r="G19" s="11" t="s">
        <v>104</v>
      </c>
      <c r="H19" s="1">
        <f t="shared" si="4"/>
        <v>27.72</v>
      </c>
      <c r="I19" s="1">
        <f t="shared" si="2"/>
        <v>5.544</v>
      </c>
      <c r="J19" s="1">
        <f t="shared" si="3"/>
        <v>22.176</v>
      </c>
    </row>
    <row r="20" ht="25" customHeight="1" spans="1:10">
      <c r="A20" s="12">
        <v>15</v>
      </c>
      <c r="B20" s="13" t="s">
        <v>116</v>
      </c>
      <c r="C20" s="13">
        <v>65.295</v>
      </c>
      <c r="D20" s="13"/>
      <c r="E20" s="13"/>
      <c r="F20" s="14">
        <f t="shared" si="0"/>
        <v>39.177</v>
      </c>
      <c r="G20" s="15"/>
      <c r="H20" s="2">
        <f t="shared" si="4"/>
        <v>48.97125</v>
      </c>
      <c r="I20" s="2">
        <f t="shared" si="2"/>
        <v>9.79425</v>
      </c>
      <c r="J20" s="2">
        <f t="shared" si="3"/>
        <v>39.177</v>
      </c>
    </row>
    <row r="21" s="1" customFormat="1" ht="25" hidden="1" customHeight="1" spans="1:10">
      <c r="A21" s="8">
        <v>16</v>
      </c>
      <c r="B21" s="9" t="s">
        <v>117</v>
      </c>
      <c r="C21" s="9">
        <v>32.355</v>
      </c>
      <c r="D21" s="9">
        <v>19.53</v>
      </c>
      <c r="E21" s="9">
        <v>205</v>
      </c>
      <c r="F21" s="10">
        <f t="shared" si="0"/>
        <v>19.413</v>
      </c>
      <c r="G21" s="11" t="s">
        <v>104</v>
      </c>
      <c r="H21" s="1">
        <f t="shared" si="4"/>
        <v>24.26625</v>
      </c>
      <c r="I21" s="1">
        <f t="shared" si="2"/>
        <v>4.85325</v>
      </c>
      <c r="J21" s="1">
        <f t="shared" si="3"/>
        <v>19.413</v>
      </c>
    </row>
    <row r="22" s="1" customFormat="1" ht="25" hidden="1" customHeight="1" spans="1:10">
      <c r="A22" s="8">
        <v>17</v>
      </c>
      <c r="B22" s="9" t="s">
        <v>118</v>
      </c>
      <c r="C22" s="9">
        <v>34.62</v>
      </c>
      <c r="D22" s="9">
        <v>20.7</v>
      </c>
      <c r="E22" s="9">
        <v>230</v>
      </c>
      <c r="F22" s="10">
        <f t="shared" si="0"/>
        <v>20.772</v>
      </c>
      <c r="G22" s="11" t="s">
        <v>104</v>
      </c>
      <c r="H22" s="1">
        <f t="shared" si="4"/>
        <v>25.965</v>
      </c>
      <c r="I22" s="1">
        <f t="shared" si="2"/>
        <v>5.193</v>
      </c>
      <c r="J22" s="1">
        <f t="shared" si="3"/>
        <v>20.772</v>
      </c>
    </row>
    <row r="23" s="1" customFormat="1" ht="25" hidden="1" customHeight="1" spans="1:10">
      <c r="A23" s="8">
        <v>18</v>
      </c>
      <c r="B23" s="9" t="s">
        <v>119</v>
      </c>
      <c r="C23" s="9">
        <v>5.76</v>
      </c>
      <c r="D23" s="9">
        <v>3.456</v>
      </c>
      <c r="E23" s="9">
        <v>46</v>
      </c>
      <c r="F23" s="10">
        <f t="shared" si="0"/>
        <v>3.456</v>
      </c>
      <c r="G23" s="11" t="s">
        <v>104</v>
      </c>
      <c r="H23" s="1">
        <f t="shared" si="4"/>
        <v>4.32</v>
      </c>
      <c r="I23" s="1">
        <f t="shared" si="2"/>
        <v>0.864</v>
      </c>
      <c r="J23" s="1">
        <f t="shared" si="3"/>
        <v>3.456</v>
      </c>
    </row>
    <row r="24" s="1" customFormat="1" ht="25" hidden="1" customHeight="1" spans="1:10">
      <c r="A24" s="8">
        <v>19</v>
      </c>
      <c r="B24" s="9" t="s">
        <v>120</v>
      </c>
      <c r="C24" s="9">
        <v>30.39</v>
      </c>
      <c r="D24" s="9">
        <v>21.825</v>
      </c>
      <c r="E24" s="9">
        <v>227</v>
      </c>
      <c r="F24" s="10">
        <f t="shared" si="0"/>
        <v>18.234</v>
      </c>
      <c r="G24" s="11" t="s">
        <v>104</v>
      </c>
      <c r="H24" s="1">
        <f t="shared" si="4"/>
        <v>22.7925</v>
      </c>
      <c r="I24" s="1">
        <f t="shared" si="2"/>
        <v>4.5585</v>
      </c>
      <c r="J24" s="1">
        <f t="shared" si="3"/>
        <v>18.234</v>
      </c>
    </row>
    <row r="25" ht="25" customHeight="1" spans="1:10">
      <c r="A25" s="12">
        <v>20</v>
      </c>
      <c r="B25" s="13" t="s">
        <v>121</v>
      </c>
      <c r="C25" s="13">
        <v>41.4</v>
      </c>
      <c r="D25" s="13"/>
      <c r="E25" s="13"/>
      <c r="F25" s="14">
        <f t="shared" si="0"/>
        <v>24.84</v>
      </c>
      <c r="G25" s="15"/>
      <c r="H25" s="2">
        <f t="shared" si="4"/>
        <v>31.05</v>
      </c>
      <c r="I25" s="2">
        <f t="shared" si="2"/>
        <v>6.21</v>
      </c>
      <c r="J25" s="2">
        <f t="shared" si="3"/>
        <v>24.84</v>
      </c>
    </row>
    <row r="26" s="1" customFormat="1" ht="25" hidden="1" customHeight="1" spans="1:10">
      <c r="A26" s="8">
        <v>21</v>
      </c>
      <c r="B26" s="9" t="s">
        <v>38</v>
      </c>
      <c r="C26" s="9">
        <v>22.02</v>
      </c>
      <c r="D26" s="9">
        <v>13.41</v>
      </c>
      <c r="E26" s="9">
        <v>147</v>
      </c>
      <c r="F26" s="10">
        <f t="shared" si="0"/>
        <v>13.212</v>
      </c>
      <c r="G26" s="11" t="s">
        <v>104</v>
      </c>
      <c r="H26" s="1">
        <f t="shared" si="4"/>
        <v>16.515</v>
      </c>
      <c r="I26" s="1">
        <f t="shared" si="2"/>
        <v>3.303</v>
      </c>
      <c r="J26" s="1">
        <f t="shared" si="3"/>
        <v>13.212</v>
      </c>
    </row>
    <row r="27" s="1" customFormat="1" ht="25" hidden="1" customHeight="1" spans="1:10">
      <c r="A27" s="8">
        <v>22</v>
      </c>
      <c r="B27" s="9" t="s">
        <v>122</v>
      </c>
      <c r="C27" s="9">
        <v>19.485</v>
      </c>
      <c r="D27" s="9">
        <v>13.035</v>
      </c>
      <c r="E27" s="9">
        <v>139</v>
      </c>
      <c r="F27" s="10">
        <f t="shared" si="0"/>
        <v>11.691</v>
      </c>
      <c r="G27" s="11" t="s">
        <v>104</v>
      </c>
      <c r="H27" s="1">
        <f t="shared" si="4"/>
        <v>14.61375</v>
      </c>
      <c r="I27" s="1">
        <f t="shared" si="2"/>
        <v>2.92275</v>
      </c>
      <c r="J27" s="1">
        <f t="shared" si="3"/>
        <v>11.691</v>
      </c>
    </row>
    <row r="28" s="1" customFormat="1" ht="25" hidden="1" customHeight="1" spans="1:10">
      <c r="A28" s="8">
        <v>23</v>
      </c>
      <c r="B28" s="9" t="s">
        <v>123</v>
      </c>
      <c r="C28" s="9">
        <v>5.28</v>
      </c>
      <c r="D28" s="9">
        <v>3.15</v>
      </c>
      <c r="E28" s="9">
        <v>35</v>
      </c>
      <c r="F28" s="10">
        <f t="shared" si="0"/>
        <v>3.168</v>
      </c>
      <c r="G28" s="11" t="s">
        <v>104</v>
      </c>
      <c r="H28" s="1">
        <f t="shared" si="4"/>
        <v>3.96</v>
      </c>
      <c r="I28" s="1">
        <f t="shared" si="2"/>
        <v>0.792</v>
      </c>
      <c r="J28" s="1">
        <f t="shared" si="3"/>
        <v>3.168</v>
      </c>
    </row>
    <row r="29" s="1" customFormat="1" ht="25" hidden="1" customHeight="1" spans="1:10">
      <c r="A29" s="8">
        <v>24</v>
      </c>
      <c r="B29" s="9" t="s">
        <v>124</v>
      </c>
      <c r="C29" s="9">
        <v>12.06</v>
      </c>
      <c r="D29" s="9">
        <v>7.84</v>
      </c>
      <c r="E29" s="9">
        <v>90</v>
      </c>
      <c r="F29" s="10">
        <f t="shared" si="0"/>
        <v>7.236</v>
      </c>
      <c r="G29" s="11" t="s">
        <v>104</v>
      </c>
      <c r="H29" s="1">
        <f t="shared" si="4"/>
        <v>9.045</v>
      </c>
      <c r="I29" s="1">
        <f t="shared" si="2"/>
        <v>1.809</v>
      </c>
      <c r="J29" s="1">
        <f t="shared" si="3"/>
        <v>7.236</v>
      </c>
    </row>
    <row r="30" ht="25" customHeight="1" spans="1:10">
      <c r="A30" s="12">
        <v>25</v>
      </c>
      <c r="B30" s="13" t="s">
        <v>125</v>
      </c>
      <c r="C30" s="13">
        <v>2.7</v>
      </c>
      <c r="D30" s="13">
        <v>2.025</v>
      </c>
      <c r="E30" s="13"/>
      <c r="F30" s="14">
        <f t="shared" si="0"/>
        <v>1.62</v>
      </c>
      <c r="G30" s="15"/>
      <c r="H30" s="2">
        <f t="shared" si="4"/>
        <v>2.025</v>
      </c>
      <c r="I30" s="2">
        <f t="shared" si="2"/>
        <v>0.405</v>
      </c>
      <c r="J30" s="2">
        <f t="shared" si="3"/>
        <v>1.62</v>
      </c>
    </row>
  </sheetData>
  <autoFilter ref="A5:J30">
    <filterColumn colId="3">
      <colorFilter dxfId="1"/>
    </filterColumn>
    <extLst/>
  </autoFilter>
  <mergeCells count="3">
    <mergeCell ref="A1:B1"/>
    <mergeCell ref="A2:G2"/>
    <mergeCell ref="A5:B5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2022-07-13T03:42:35Z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