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目录" sheetId="7" r:id="rId1"/>
    <sheet name="1" sheetId="5" r:id="rId2"/>
    <sheet name="2" sheetId="6" r:id="rId3"/>
    <sheet name="3" sheetId="2" r:id="rId4"/>
    <sheet name="4" sheetId="4" r:id="rId5"/>
    <sheet name="5" sheetId="8" r:id="rId6"/>
  </sheets>
  <calcPr calcId="144525"/>
</workbook>
</file>

<file path=xl/sharedStrings.xml><?xml version="1.0" encoding="utf-8"?>
<sst xmlns="http://schemas.openxmlformats.org/spreadsheetml/2006/main" count="132" uniqueCount="107">
  <si>
    <t>目       录</t>
  </si>
  <si>
    <t>（一）2021年全镇一般公共预算收入执行情况表</t>
  </si>
  <si>
    <t>（二）2021年全镇一般公共预算支出执行情况表</t>
  </si>
  <si>
    <t>（三）2022年全镇一般公共预算支出（草案）</t>
  </si>
  <si>
    <t>（四）2022年全镇一般公共预算支出（草案）明细表</t>
  </si>
  <si>
    <t>（五）2022年一般公共预算“三公”经费支出情况表</t>
  </si>
  <si>
    <t>（一）全镇2021年一般公共预算收入执行情况</t>
  </si>
  <si>
    <t>单位：万元</t>
  </si>
  <si>
    <t>收入计划数</t>
  </si>
  <si>
    <t>实际完成数</t>
  </si>
  <si>
    <t>占年度计划数的%</t>
  </si>
  <si>
    <t>备注</t>
  </si>
  <si>
    <t>（二）全镇2021年一般公共预算支出执行情况</t>
  </si>
  <si>
    <t>支  出  项  目</t>
  </si>
  <si>
    <t>实际支出数</t>
  </si>
  <si>
    <t>一般公共预算支出合计</t>
  </si>
  <si>
    <t xml:space="preserve">    一般公共服务支出</t>
  </si>
  <si>
    <t xml:space="preserve">    公共安全支出</t>
  </si>
  <si>
    <t xml:space="preserve">    文化旅游体育与传媒支出</t>
  </si>
  <si>
    <t xml:space="preserve">    社会保障和就业支出</t>
  </si>
  <si>
    <t xml:space="preserve">    卫生健康支出</t>
  </si>
  <si>
    <t xml:space="preserve">    城乡社区支出</t>
  </si>
  <si>
    <t xml:space="preserve">    农林水支出</t>
  </si>
  <si>
    <t xml:space="preserve">    灾害防治及应急管理支出</t>
  </si>
  <si>
    <t xml:space="preserve">    交通运输支出</t>
  </si>
  <si>
    <t xml:space="preserve">    商业服务业等支出</t>
  </si>
  <si>
    <t xml:space="preserve">    自然资源海洋气象等支出</t>
  </si>
  <si>
    <t xml:space="preserve">    住房保障支出</t>
  </si>
  <si>
    <t xml:space="preserve">    其他支出</t>
  </si>
  <si>
    <t>政府性基金预算支出合计</t>
  </si>
  <si>
    <t xml:space="preserve">    债券还本支出</t>
  </si>
  <si>
    <t xml:space="preserve">    债务付息支出</t>
  </si>
  <si>
    <t>预算总支出合计</t>
  </si>
  <si>
    <t>（三）全镇2022年一般公共预算支出表（草案）</t>
  </si>
  <si>
    <t>2021年执行数</t>
  </si>
  <si>
    <t>2022年预算数</t>
  </si>
  <si>
    <t>预算数为上年执行数的%</t>
  </si>
  <si>
    <t xml:space="preserve">    科学技术支出</t>
  </si>
  <si>
    <t xml:space="preserve">    节能环保支出</t>
  </si>
  <si>
    <t xml:space="preserve">    资源勘探工业信息等支出</t>
  </si>
  <si>
    <t>预备费</t>
  </si>
  <si>
    <t>预算总支出</t>
  </si>
  <si>
    <t>（四）全镇2022年一般公共预算支出表（草案）</t>
  </si>
  <si>
    <t>支出功能分类</t>
  </si>
  <si>
    <t>合计</t>
  </si>
  <si>
    <t>基本支出</t>
  </si>
  <si>
    <t>项目支出</t>
  </si>
  <si>
    <t xml:space="preserve">  一般公共服务支出</t>
  </si>
  <si>
    <t xml:space="preserve">    人大事务</t>
  </si>
  <si>
    <t xml:space="preserve">      其他人大事务支出</t>
  </si>
  <si>
    <t xml:space="preserve">    政协事务</t>
  </si>
  <si>
    <t xml:space="preserve">      其他政协事务支出</t>
  </si>
  <si>
    <t xml:space="preserve">    政府办公厅(室)及相关机构事务</t>
  </si>
  <si>
    <t xml:space="preserve">      行政运行</t>
  </si>
  <si>
    <t xml:space="preserve">      信访事务</t>
  </si>
  <si>
    <t xml:space="preserve">   财政事务</t>
  </si>
  <si>
    <t xml:space="preserve">       事业运行</t>
  </si>
  <si>
    <t xml:space="preserve">   纪检监察事务</t>
  </si>
  <si>
    <t xml:space="preserve">       行政运行</t>
  </si>
  <si>
    <t xml:space="preserve">    商贸事务</t>
  </si>
  <si>
    <t xml:space="preserve">      招商引资</t>
  </si>
  <si>
    <t>科学技术支出</t>
  </si>
  <si>
    <t xml:space="preserve">    其他科学技术支出</t>
  </si>
  <si>
    <t xml:space="preserve">      其他科学技术支出</t>
  </si>
  <si>
    <t>社会保障和就业支出</t>
  </si>
  <si>
    <t xml:space="preserve">    行政事业单位养老支出</t>
  </si>
  <si>
    <t xml:space="preserve">      机关事业单位基本养老保险缴费支出</t>
  </si>
  <si>
    <t xml:space="preserve">    抚恤</t>
  </si>
  <si>
    <t xml:space="preserve">      死亡抚恤</t>
  </si>
  <si>
    <t>卫生健康支出</t>
  </si>
  <si>
    <t xml:space="preserve">    行政事业单位医疗</t>
  </si>
  <si>
    <t xml:space="preserve">      行政单位医疗</t>
  </si>
  <si>
    <t xml:space="preserve">    计划生育事务</t>
  </si>
  <si>
    <t xml:space="preserve">      其他计划生育事务支出</t>
  </si>
  <si>
    <t xml:space="preserve">    其他卫生健康支出</t>
  </si>
  <si>
    <t xml:space="preserve">      其他卫生健康支出</t>
  </si>
  <si>
    <t>节能环保支出</t>
  </si>
  <si>
    <t xml:space="preserve">    自然生态保护</t>
  </si>
  <si>
    <t xml:space="preserve">      农村环境保护</t>
  </si>
  <si>
    <t>农林水支出</t>
  </si>
  <si>
    <t xml:space="preserve">    农业农村</t>
  </si>
  <si>
    <t xml:space="preserve">      农村道路建设</t>
  </si>
  <si>
    <t xml:space="preserve">    水利</t>
  </si>
  <si>
    <t xml:space="preserve">      农村水利</t>
  </si>
  <si>
    <t xml:space="preserve">    农村综合改革</t>
  </si>
  <si>
    <t xml:space="preserve">      对村民委员会和村党支部的补助</t>
  </si>
  <si>
    <t>资源勘探工业信息等支出</t>
  </si>
  <si>
    <t xml:space="preserve">    支持中小企业发展和管理支出</t>
  </si>
  <si>
    <t xml:space="preserve">      其他支持中小企业发展和管理支出</t>
  </si>
  <si>
    <t>住房保障支出</t>
  </si>
  <si>
    <t xml:space="preserve">   住房改革支出</t>
  </si>
  <si>
    <t xml:space="preserve">       住房公积金</t>
  </si>
  <si>
    <t xml:space="preserve">    国有土地使用权出让收入安排的支出</t>
  </si>
  <si>
    <t xml:space="preserve">      土地开发支出</t>
  </si>
  <si>
    <t xml:space="preserve">      农村基础设施建设支出</t>
  </si>
  <si>
    <t xml:space="preserve">      其他国有土地使用权出让收入安排的支出</t>
  </si>
  <si>
    <t>单位名称：鲁山县张良镇人民政府</t>
  </si>
  <si>
    <t>项      目</t>
  </si>
  <si>
    <t xml:space="preserve">                                                                                                                                                                                                     </t>
  </si>
  <si>
    <t>共计</t>
  </si>
  <si>
    <t>1、会议费</t>
  </si>
  <si>
    <t>2、因公出国（境）费用</t>
  </si>
  <si>
    <t>3、公务接待费</t>
  </si>
  <si>
    <t>4、公务用车费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</si>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</sst>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4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8" applyNumberFormat="0" applyAlignment="0" applyProtection="0">
      <alignment vertical="center"/>
    </xf>
    <xf numFmtId="0" fontId="31" fillId="11" borderId="4" applyNumberFormat="0" applyAlignment="0" applyProtection="0">
      <alignment vertical="center"/>
    </xf>
    <xf numFmtId="0" fontId="32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" fillId="0" borderId="0"/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 indent="5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6" fillId="0" borderId="3" xfId="0" applyNumberFormat="1" applyFont="1" applyFill="1" applyBorder="1" applyAlignment="1" applyProtection="1">
      <alignment horizontal="left" vertical="center"/>
      <protection locked="0"/>
    </xf>
    <xf numFmtId="177" fontId="4" fillId="0" borderId="1" xfId="0" applyNumberFormat="1" applyFont="1" applyFill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0" fontId="7" fillId="0" borderId="3" xfId="0" applyNumberFormat="1" applyFont="1" applyFill="1" applyBorder="1" applyAlignment="1" applyProtection="1">
      <alignment horizontal="left" vertical="center"/>
      <protection locked="0"/>
    </xf>
    <xf numFmtId="176" fontId="6" fillId="0" borderId="1" xfId="43" applyNumberFormat="1" applyFont="1" applyFill="1" applyBorder="1" applyAlignment="1" applyProtection="1">
      <alignment horizontal="left" vertical="center" shrinkToFit="1"/>
    </xf>
    <xf numFmtId="177" fontId="3" fillId="0" borderId="1" xfId="0" applyNumberFormat="1" applyFont="1" applyFill="1" applyBorder="1" applyAlignment="1">
      <alignment shrinkToFit="1"/>
    </xf>
    <xf numFmtId="176" fontId="7" fillId="0" borderId="1" xfId="43" applyNumberFormat="1" applyFont="1" applyFill="1" applyBorder="1" applyAlignment="1" applyProtection="1">
      <alignment horizontal="left" vertical="center" shrinkToFit="1"/>
    </xf>
    <xf numFmtId="177" fontId="3" fillId="0" borderId="1" xfId="0" applyNumberFormat="1" applyFont="1" applyFill="1" applyBorder="1" applyAlignment="1">
      <alignment horizontal="right" vertical="center" shrinkToFit="1"/>
    </xf>
    <xf numFmtId="177" fontId="3" fillId="0" borderId="1" xfId="0" applyNumberFormat="1" applyFont="1" applyFill="1" applyBorder="1" applyAlignment="1">
      <alignment vertical="center"/>
    </xf>
    <xf numFmtId="0" fontId="8" fillId="0" borderId="1" xfId="0" applyFont="1" applyFill="1" applyBorder="1">
      <alignment vertical="center"/>
    </xf>
    <xf numFmtId="177" fontId="8" fillId="0" borderId="1" xfId="0" applyNumberFormat="1" applyFont="1" applyFill="1" applyBorder="1">
      <alignment vertical="center"/>
    </xf>
    <xf numFmtId="176" fontId="6" fillId="0" borderId="3" xfId="43" applyNumberFormat="1" applyFont="1" applyFill="1" applyBorder="1" applyAlignment="1" applyProtection="1">
      <alignment horizontal="left" vertical="center" shrinkToFit="1"/>
    </xf>
    <xf numFmtId="176" fontId="7" fillId="0" borderId="3" xfId="43" applyNumberFormat="1" applyFont="1" applyFill="1" applyBorder="1" applyAlignment="1" applyProtection="1">
      <alignment horizontal="left" vertical="center" shrinkToFit="1"/>
    </xf>
    <xf numFmtId="177" fontId="9" fillId="0" borderId="1" xfId="0" applyNumberFormat="1" applyFont="1" applyFill="1" applyBorder="1">
      <alignment vertical="center"/>
    </xf>
    <xf numFmtId="0" fontId="10" fillId="0" borderId="1" xfId="0" applyFont="1" applyFill="1" applyBorder="1">
      <alignment vertical="center"/>
    </xf>
    <xf numFmtId="177" fontId="11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7" fontId="4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177" fontId="12" fillId="0" borderId="1" xfId="0" applyNumberFormat="1" applyFont="1" applyBorder="1" applyAlignment="1">
      <alignment vertical="center"/>
    </xf>
    <xf numFmtId="0" fontId="13" fillId="0" borderId="1" xfId="0" applyFont="1" applyBorder="1">
      <alignment vertical="center"/>
    </xf>
    <xf numFmtId="177" fontId="13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shrinkToFit="1"/>
    </xf>
    <xf numFmtId="0" fontId="15" fillId="0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千位分隔[0]_预算内月报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5" sqref="A5"/>
    </sheetView>
  </sheetViews>
  <sheetFormatPr defaultColWidth="9" defaultRowHeight="13.5" outlineLevelCol="1"/>
  <cols>
    <col min="1" max="1" width="81" customWidth="1"/>
  </cols>
  <sheetData>
    <row r="1" ht="25.5" spans="1:2">
      <c r="A1" s="52" t="s">
        <v>0</v>
      </c>
      <c r="B1" s="53"/>
    </row>
    <row r="2" ht="25.5" spans="1:2">
      <c r="A2" s="54"/>
      <c r="B2" s="53"/>
    </row>
    <row r="3" ht="25.5" spans="1:2">
      <c r="A3" s="54"/>
      <c r="B3" s="53"/>
    </row>
    <row r="4" ht="23.1" customHeight="1" spans="1:2">
      <c r="A4" s="53" t="s">
        <v>1</v>
      </c>
      <c r="B4" s="53"/>
    </row>
    <row r="5" ht="22.5" customHeight="1" spans="1:1">
      <c r="A5" s="53" t="s">
        <v>2</v>
      </c>
    </row>
    <row r="6" ht="22.5" customHeight="1" spans="1:1">
      <c r="A6" s="53" t="s">
        <v>3</v>
      </c>
    </row>
    <row r="7" ht="22.5" customHeight="1" spans="1:1">
      <c r="A7" s="53" t="s">
        <v>4</v>
      </c>
    </row>
    <row r="8" ht="22.5" customHeight="1" spans="1:1">
      <c r="A8" s="53" t="s">
        <v>5</v>
      </c>
    </row>
    <row r="9" ht="22.5" customHeight="1"/>
  </sheetData>
  <pageMargins left="0.751388888888889" right="0.751388888888889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C4" sqref="C4"/>
    </sheetView>
  </sheetViews>
  <sheetFormatPr defaultColWidth="9" defaultRowHeight="13.5" outlineLevelCol="3"/>
  <cols>
    <col min="1" max="1" width="26.875" customWidth="1"/>
    <col min="2" max="2" width="17.5" customWidth="1"/>
    <col min="3" max="3" width="18.625" customWidth="1"/>
    <col min="4" max="4" width="24.5" customWidth="1"/>
    <col min="8" max="8" width="12.625"/>
  </cols>
  <sheetData>
    <row r="1" ht="38.1" customHeight="1" spans="1:4">
      <c r="A1" s="1" t="s">
        <v>6</v>
      </c>
      <c r="B1" s="1"/>
      <c r="C1" s="1"/>
      <c r="D1" s="1"/>
    </row>
    <row r="2" ht="14.25" spans="1:4">
      <c r="A2" s="12"/>
      <c r="B2" s="12"/>
      <c r="C2" s="12"/>
      <c r="D2" s="3" t="s">
        <v>7</v>
      </c>
    </row>
    <row r="3" ht="45" customHeight="1" spans="1:4">
      <c r="A3" s="6" t="s">
        <v>8</v>
      </c>
      <c r="B3" s="8" t="s">
        <v>9</v>
      </c>
      <c r="C3" s="8" t="s">
        <v>10</v>
      </c>
      <c r="D3" s="8" t="s">
        <v>11</v>
      </c>
    </row>
    <row r="4" ht="51.95" customHeight="1" spans="1:4">
      <c r="A4" s="46">
        <v>780</v>
      </c>
      <c r="B4" s="47">
        <v>791</v>
      </c>
      <c r="C4" s="48">
        <v>101.41</v>
      </c>
      <c r="D4" s="49"/>
    </row>
    <row r="5" ht="27" customHeight="1" spans="1:4">
      <c r="A5" s="9"/>
      <c r="B5" s="9"/>
      <c r="C5" s="9"/>
      <c r="D5" s="9"/>
    </row>
    <row r="6" ht="27" customHeight="1" spans="1:4">
      <c r="A6" s="9"/>
      <c r="B6" s="9"/>
      <c r="C6" s="9"/>
      <c r="D6" s="9"/>
    </row>
    <row r="7" ht="27" customHeight="1" spans="1:4">
      <c r="A7" s="9"/>
      <c r="B7" s="9"/>
      <c r="C7" s="9"/>
      <c r="D7" s="9"/>
    </row>
    <row r="8" ht="27" customHeight="1" spans="1:4">
      <c r="A8" s="9"/>
      <c r="B8" s="9"/>
      <c r="C8" s="9"/>
      <c r="D8" s="9"/>
    </row>
    <row r="9" ht="27" customHeight="1" spans="1:4">
      <c r="A9" s="9"/>
      <c r="B9" s="9"/>
      <c r="C9" s="9"/>
      <c r="D9" s="9"/>
    </row>
    <row r="10" ht="27" customHeight="1" spans="1:4">
      <c r="A10" s="9"/>
      <c r="B10" s="9"/>
      <c r="C10" s="9"/>
      <c r="D10" s="9"/>
    </row>
    <row r="11" ht="27" customHeight="1" spans="1:4">
      <c r="A11" s="9"/>
      <c r="B11" s="9"/>
      <c r="C11" s="9"/>
      <c r="D11" s="9"/>
    </row>
    <row r="12" ht="27" customHeight="1" spans="1:4">
      <c r="A12" s="50"/>
      <c r="B12" s="9"/>
      <c r="C12" s="9"/>
      <c r="D12" s="9"/>
    </row>
    <row r="13" ht="27" customHeight="1" spans="1:4">
      <c r="A13" s="50"/>
      <c r="B13" s="9"/>
      <c r="C13" s="9"/>
      <c r="D13" s="9"/>
    </row>
    <row r="14" ht="27" customHeight="1" spans="1:4">
      <c r="A14" s="50"/>
      <c r="B14" s="9"/>
      <c r="C14" s="9"/>
      <c r="D14" s="9"/>
    </row>
    <row r="15" ht="27" customHeight="1" spans="1:4">
      <c r="A15" s="50"/>
      <c r="B15" s="9"/>
      <c r="C15" s="9"/>
      <c r="D15" s="9"/>
    </row>
    <row r="16" ht="27" customHeight="1" spans="1:4">
      <c r="A16" s="50"/>
      <c r="B16" s="9"/>
      <c r="C16" s="9"/>
      <c r="D16" s="9"/>
    </row>
    <row r="17" ht="27" customHeight="1" spans="1:4">
      <c r="A17" s="50"/>
      <c r="B17" s="9"/>
      <c r="C17" s="9"/>
      <c r="D17" s="9"/>
    </row>
    <row r="18" ht="27" customHeight="1" spans="1:4">
      <c r="A18" s="9"/>
      <c r="B18" s="9"/>
      <c r="C18" s="9"/>
      <c r="D18" s="9"/>
    </row>
    <row r="19" ht="27" customHeight="1" spans="1:4">
      <c r="A19" s="9"/>
      <c r="B19" s="9"/>
      <c r="C19" s="9"/>
      <c r="D19" s="9"/>
    </row>
    <row r="20" ht="27" customHeight="1" spans="1:4">
      <c r="A20" s="51"/>
      <c r="B20" s="9"/>
      <c r="C20" s="9"/>
      <c r="D20" s="9"/>
    </row>
    <row r="21" ht="27" customHeight="1" spans="1:4">
      <c r="A21" s="9"/>
      <c r="B21" s="9"/>
      <c r="C21" s="9"/>
      <c r="D21" s="9"/>
    </row>
    <row r="22" ht="27" customHeight="1" spans="1:4">
      <c r="A22" s="9"/>
      <c r="B22" s="9"/>
      <c r="C22" s="9"/>
      <c r="D22" s="9"/>
    </row>
    <row r="23" ht="27" customHeight="1" spans="1:4">
      <c r="A23" s="36"/>
      <c r="B23" s="36"/>
      <c r="C23" s="36"/>
      <c r="D23" s="36"/>
    </row>
    <row r="24" ht="27" customHeight="1" spans="1:4">
      <c r="A24" s="36"/>
      <c r="B24" s="36"/>
      <c r="C24" s="36"/>
      <c r="D24" s="36"/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topLeftCell="A10" workbookViewId="0">
      <selection activeCell="A3" sqref="A3:B25"/>
    </sheetView>
  </sheetViews>
  <sheetFormatPr defaultColWidth="9" defaultRowHeight="13.5" outlineLevelCol="1"/>
  <cols>
    <col min="1" max="1" width="51.875" customWidth="1"/>
    <col min="2" max="2" width="35.125" style="40" customWidth="1"/>
    <col min="5" max="5" width="10.375"/>
    <col min="7" max="8" width="11.5"/>
  </cols>
  <sheetData>
    <row r="1" ht="38.1" customHeight="1" spans="1:2">
      <c r="A1" s="1" t="s">
        <v>12</v>
      </c>
      <c r="B1" s="41"/>
    </row>
    <row r="2" ht="14.25" spans="1:2">
      <c r="A2" s="12"/>
      <c r="B2" s="42" t="s">
        <v>7</v>
      </c>
    </row>
    <row r="3" ht="45" customHeight="1" spans="1:2">
      <c r="A3" s="6" t="s">
        <v>13</v>
      </c>
      <c r="B3" s="43" t="s">
        <v>14</v>
      </c>
    </row>
    <row r="4" ht="27" customHeight="1" spans="1:2">
      <c r="A4" s="29" t="s">
        <v>15</v>
      </c>
      <c r="B4" s="44">
        <f>SUM(B5:B17)</f>
        <v>5817.38</v>
      </c>
    </row>
    <row r="5" ht="27" customHeight="1" spans="1:2">
      <c r="A5" s="9" t="s">
        <v>16</v>
      </c>
      <c r="B5" s="32">
        <v>1316.34</v>
      </c>
    </row>
    <row r="6" ht="27" customHeight="1" spans="1:2">
      <c r="A6" s="9" t="s">
        <v>17</v>
      </c>
      <c r="B6" s="32">
        <v>11.48</v>
      </c>
    </row>
    <row r="7" ht="27" customHeight="1" spans="1:2">
      <c r="A7" s="9" t="s">
        <v>18</v>
      </c>
      <c r="B7" s="32">
        <v>12.15</v>
      </c>
    </row>
    <row r="8" ht="27" customHeight="1" spans="1:2">
      <c r="A8" s="9" t="s">
        <v>19</v>
      </c>
      <c r="B8" s="32">
        <v>154.2</v>
      </c>
    </row>
    <row r="9" ht="27" customHeight="1" spans="1:2">
      <c r="A9" s="9" t="s">
        <v>20</v>
      </c>
      <c r="B9" s="32">
        <v>34.06</v>
      </c>
    </row>
    <row r="10" ht="27" customHeight="1" spans="1:2">
      <c r="A10" s="9" t="s">
        <v>21</v>
      </c>
      <c r="B10" s="32">
        <v>103.39</v>
      </c>
    </row>
    <row r="11" ht="27" customHeight="1" spans="1:2">
      <c r="A11" s="34" t="s">
        <v>22</v>
      </c>
      <c r="B11" s="32">
        <v>4067.66</v>
      </c>
    </row>
    <row r="12" ht="27" customHeight="1" spans="1:2">
      <c r="A12" s="34" t="s">
        <v>23</v>
      </c>
      <c r="B12" s="32">
        <v>3</v>
      </c>
    </row>
    <row r="13" ht="27" customHeight="1" spans="1:2">
      <c r="A13" s="34" t="s">
        <v>24</v>
      </c>
      <c r="B13" s="32"/>
    </row>
    <row r="14" ht="27" customHeight="1" spans="1:2">
      <c r="A14" s="34" t="s">
        <v>25</v>
      </c>
      <c r="B14" s="32"/>
    </row>
    <row r="15" ht="27" customHeight="1" spans="1:2">
      <c r="A15" s="34" t="s">
        <v>26</v>
      </c>
      <c r="B15" s="32"/>
    </row>
    <row r="16" ht="27" customHeight="1" spans="1:2">
      <c r="A16" s="34" t="s">
        <v>27</v>
      </c>
      <c r="B16" s="32">
        <v>115.1</v>
      </c>
    </row>
    <row r="17" ht="27" customHeight="1" spans="1:2">
      <c r="A17" s="34" t="s">
        <v>28</v>
      </c>
      <c r="B17" s="32"/>
    </row>
    <row r="18" ht="27" customHeight="1" spans="1:2">
      <c r="A18" s="29" t="s">
        <v>29</v>
      </c>
      <c r="B18" s="44">
        <f>B19</f>
        <v>1102.23</v>
      </c>
    </row>
    <row r="19" ht="27" customHeight="1" spans="1:2">
      <c r="A19" s="9" t="s">
        <v>21</v>
      </c>
      <c r="B19" s="32">
        <v>1102.23</v>
      </c>
    </row>
    <row r="20" ht="27" customHeight="1" spans="1:2">
      <c r="A20" s="9" t="s">
        <v>30</v>
      </c>
      <c r="B20" s="32"/>
    </row>
    <row r="21" ht="27" customHeight="1" spans="1:2">
      <c r="A21" s="36" t="s">
        <v>31</v>
      </c>
      <c r="B21" s="45"/>
    </row>
    <row r="22" ht="27" customHeight="1" spans="1:2">
      <c r="A22" s="36"/>
      <c r="B22" s="45"/>
    </row>
    <row r="23" ht="27" customHeight="1" spans="1:2">
      <c r="A23" s="36"/>
      <c r="B23" s="45"/>
    </row>
    <row r="24" ht="27" customHeight="1" spans="1:2">
      <c r="A24" s="36"/>
      <c r="B24" s="45"/>
    </row>
    <row r="25" ht="27" customHeight="1" spans="1:2">
      <c r="A25" s="38" t="s">
        <v>32</v>
      </c>
      <c r="B25" s="44">
        <f>B4+B18</f>
        <v>6919.61</v>
      </c>
    </row>
  </sheetData>
  <mergeCells count="1">
    <mergeCell ref="A1:B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6" sqref="H6"/>
    </sheetView>
  </sheetViews>
  <sheetFormatPr defaultColWidth="9" defaultRowHeight="13.5" outlineLevelCol="3"/>
  <cols>
    <col min="1" max="1" width="28.75" customWidth="1"/>
    <col min="2" max="2" width="17.5" customWidth="1"/>
    <col min="3" max="3" width="18.625" customWidth="1"/>
    <col min="4" max="4" width="22.75" customWidth="1"/>
    <col min="9" max="9" width="12.625"/>
  </cols>
  <sheetData>
    <row r="1" ht="38.1" customHeight="1" spans="1:4">
      <c r="A1" s="1" t="s">
        <v>33</v>
      </c>
      <c r="B1" s="1"/>
      <c r="C1" s="1"/>
      <c r="D1" s="1"/>
    </row>
    <row r="2" ht="14.25" spans="1:4">
      <c r="A2" s="12"/>
      <c r="B2" s="12"/>
      <c r="C2" s="12"/>
      <c r="D2" s="3" t="s">
        <v>7</v>
      </c>
    </row>
    <row r="3" ht="45" customHeight="1" spans="1:4">
      <c r="A3" s="6" t="s">
        <v>13</v>
      </c>
      <c r="B3" s="8" t="s">
        <v>34</v>
      </c>
      <c r="C3" s="8" t="s">
        <v>35</v>
      </c>
      <c r="D3" s="8" t="s">
        <v>36</v>
      </c>
    </row>
    <row r="4" ht="27" customHeight="1" spans="1:4">
      <c r="A4" s="29" t="s">
        <v>15</v>
      </c>
      <c r="B4" s="30">
        <f>SUM(B5:B16)</f>
        <v>5817.38</v>
      </c>
      <c r="C4" s="30">
        <f>SUM(C5:C16)</f>
        <v>1950.96</v>
      </c>
      <c r="D4" s="31">
        <f>C4/B4</f>
        <v>0.33536746782916</v>
      </c>
    </row>
    <row r="5" ht="27" customHeight="1" spans="1:4">
      <c r="A5" s="9" t="s">
        <v>16</v>
      </c>
      <c r="B5" s="32">
        <v>1316.34</v>
      </c>
      <c r="C5" s="21">
        <v>1125.02</v>
      </c>
      <c r="D5" s="33">
        <f>C5/B5</f>
        <v>0.854657611255451</v>
      </c>
    </row>
    <row r="6" ht="27" customHeight="1" spans="1:4">
      <c r="A6" s="9" t="s">
        <v>17</v>
      </c>
      <c r="B6" s="32">
        <v>11.48</v>
      </c>
      <c r="C6" s="21"/>
      <c r="D6" s="33">
        <f>C6/B6</f>
        <v>0</v>
      </c>
    </row>
    <row r="7" ht="27" customHeight="1" spans="1:4">
      <c r="A7" s="9" t="s">
        <v>37</v>
      </c>
      <c r="B7" s="32"/>
      <c r="C7" s="21">
        <v>10.9</v>
      </c>
      <c r="D7" s="33"/>
    </row>
    <row r="8" ht="27" customHeight="1" spans="1:4">
      <c r="A8" s="9" t="s">
        <v>18</v>
      </c>
      <c r="B8" s="32">
        <v>12.15</v>
      </c>
      <c r="C8" s="21"/>
      <c r="D8" s="33">
        <f t="shared" ref="D8:D18" si="0">C8/B8</f>
        <v>0</v>
      </c>
    </row>
    <row r="9" ht="27" customHeight="1" spans="1:4">
      <c r="A9" s="9" t="s">
        <v>19</v>
      </c>
      <c r="B9" s="32">
        <v>154.2</v>
      </c>
      <c r="C9" s="21">
        <v>102.69</v>
      </c>
      <c r="D9" s="33">
        <f t="shared" si="0"/>
        <v>0.665953307392996</v>
      </c>
    </row>
    <row r="10" ht="27" customHeight="1" spans="1:4">
      <c r="A10" s="9" t="s">
        <v>20</v>
      </c>
      <c r="B10" s="32">
        <v>34.06</v>
      </c>
      <c r="C10" s="21">
        <v>60.99</v>
      </c>
      <c r="D10" s="33">
        <f t="shared" si="0"/>
        <v>1.79066353493834</v>
      </c>
    </row>
    <row r="11" ht="27" customHeight="1" spans="1:4">
      <c r="A11" s="9" t="s">
        <v>21</v>
      </c>
      <c r="B11" s="32">
        <v>103.39</v>
      </c>
      <c r="C11" s="21"/>
      <c r="D11" s="33">
        <f t="shared" si="0"/>
        <v>0</v>
      </c>
    </row>
    <row r="12" ht="27" customHeight="1" spans="1:4">
      <c r="A12" s="34" t="s">
        <v>22</v>
      </c>
      <c r="B12" s="32">
        <v>4067.66</v>
      </c>
      <c r="C12" s="21">
        <v>460.59</v>
      </c>
      <c r="D12" s="33">
        <f t="shared" si="0"/>
        <v>0.113232177713968</v>
      </c>
    </row>
    <row r="13" ht="27" customHeight="1" spans="1:4">
      <c r="A13" s="34" t="s">
        <v>23</v>
      </c>
      <c r="B13" s="32">
        <v>3</v>
      </c>
      <c r="C13" s="21"/>
      <c r="D13" s="33">
        <f t="shared" si="0"/>
        <v>0</v>
      </c>
    </row>
    <row r="14" ht="27" customHeight="1" spans="1:4">
      <c r="A14" s="34" t="s">
        <v>38</v>
      </c>
      <c r="B14" s="32"/>
      <c r="C14" s="21">
        <v>67</v>
      </c>
      <c r="D14" s="33"/>
    </row>
    <row r="15" ht="27" customHeight="1" spans="1:4">
      <c r="A15" s="34" t="s">
        <v>39</v>
      </c>
      <c r="B15" s="32"/>
      <c r="C15" s="21">
        <v>62.47</v>
      </c>
      <c r="D15" s="33"/>
    </row>
    <row r="16" ht="27" customHeight="1" spans="1:4">
      <c r="A16" s="34" t="s">
        <v>27</v>
      </c>
      <c r="B16" s="32">
        <v>115.1</v>
      </c>
      <c r="C16" s="21">
        <v>61.3</v>
      </c>
      <c r="D16" s="33">
        <f>C16/B16</f>
        <v>0.532580364900087</v>
      </c>
    </row>
    <row r="17" ht="27" customHeight="1" spans="1:4">
      <c r="A17" s="29" t="s">
        <v>29</v>
      </c>
      <c r="B17" s="35">
        <f>SUM(B18:B20)</f>
        <v>1102.23</v>
      </c>
      <c r="C17" s="35">
        <f>SUM(C18:C20)</f>
        <v>3351</v>
      </c>
      <c r="D17" s="31">
        <f>C17/B17</f>
        <v>3.04020032116709</v>
      </c>
    </row>
    <row r="18" ht="27" customHeight="1" spans="1:4">
      <c r="A18" s="9" t="s">
        <v>21</v>
      </c>
      <c r="B18" s="32">
        <v>1102.23</v>
      </c>
      <c r="C18" s="21">
        <v>3351</v>
      </c>
      <c r="D18" s="33">
        <f>C18/B18</f>
        <v>3.04020032116709</v>
      </c>
    </row>
    <row r="19" ht="27" customHeight="1" spans="1:4">
      <c r="A19" s="9" t="s">
        <v>30</v>
      </c>
      <c r="B19" s="21"/>
      <c r="C19" s="21"/>
      <c r="D19" s="31"/>
    </row>
    <row r="20" ht="27" customHeight="1" spans="1:4">
      <c r="A20" s="36" t="s">
        <v>31</v>
      </c>
      <c r="B20" s="37"/>
      <c r="C20" s="37"/>
      <c r="D20" s="31"/>
    </row>
    <row r="21" ht="27" customHeight="1" spans="1:4">
      <c r="A21" s="38" t="s">
        <v>40</v>
      </c>
      <c r="B21" s="39"/>
      <c r="C21" s="39">
        <v>20</v>
      </c>
      <c r="D21" s="31"/>
    </row>
    <row r="22" ht="27" customHeight="1" spans="1:4">
      <c r="A22" s="38" t="s">
        <v>41</v>
      </c>
      <c r="B22" s="39">
        <f>B4+B17</f>
        <v>6919.61</v>
      </c>
      <c r="C22" s="39">
        <f>C4+C17+C21</f>
        <v>5321.96</v>
      </c>
      <c r="D22" s="31">
        <f>C22/B22</f>
        <v>0.769112710109385</v>
      </c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opLeftCell="A41" workbookViewId="0">
      <selection activeCell="A26" sqref="A26"/>
    </sheetView>
  </sheetViews>
  <sheetFormatPr defaultColWidth="9" defaultRowHeight="13.5" outlineLevelCol="3"/>
  <cols>
    <col min="1" max="1" width="41.25" customWidth="1"/>
    <col min="2" max="2" width="15.375" customWidth="1"/>
    <col min="3" max="3" width="16.75" customWidth="1"/>
    <col min="4" max="4" width="13.75" customWidth="1"/>
    <col min="8" max="10" width="9.375"/>
  </cols>
  <sheetData>
    <row r="1" ht="38.1" customHeight="1" spans="1:4">
      <c r="A1" s="1" t="s">
        <v>42</v>
      </c>
      <c r="B1" s="1"/>
      <c r="C1" s="1"/>
      <c r="D1" s="1"/>
    </row>
    <row r="2" ht="14.25" spans="1:4">
      <c r="A2" s="12"/>
      <c r="B2" s="12"/>
      <c r="C2" s="12"/>
      <c r="D2" s="3" t="s">
        <v>7</v>
      </c>
    </row>
    <row r="3" ht="27.95" customHeight="1" spans="1:4">
      <c r="A3" s="6" t="s">
        <v>43</v>
      </c>
      <c r="B3" s="8" t="s">
        <v>44</v>
      </c>
      <c r="C3" s="8" t="s">
        <v>45</v>
      </c>
      <c r="D3" s="8" t="s">
        <v>46</v>
      </c>
    </row>
    <row r="4" ht="30" customHeight="1" spans="1:4">
      <c r="A4" s="13" t="s">
        <v>15</v>
      </c>
      <c r="B4" s="14">
        <f t="shared" ref="B4:B18" si="0">C4+D4</f>
        <v>1950.96</v>
      </c>
      <c r="C4" s="14">
        <f>C5+C19+C22+C27+C34+C44+C47</f>
        <v>1490.37</v>
      </c>
      <c r="D4" s="14">
        <f>D37</f>
        <v>460.59</v>
      </c>
    </row>
    <row r="5" ht="21" customHeight="1" spans="1:4">
      <c r="A5" s="13" t="s">
        <v>47</v>
      </c>
      <c r="B5" s="15">
        <f t="shared" si="0"/>
        <v>1125.02</v>
      </c>
      <c r="C5" s="15">
        <f>C6+C8+C10+C13+C15+C17</f>
        <v>1125.02</v>
      </c>
      <c r="D5" s="8"/>
    </row>
    <row r="6" ht="21" customHeight="1" spans="1:4">
      <c r="A6" s="13" t="s">
        <v>48</v>
      </c>
      <c r="B6" s="15">
        <f t="shared" si="0"/>
        <v>5</v>
      </c>
      <c r="C6" s="15">
        <f>C7</f>
        <v>5</v>
      </c>
      <c r="D6" s="8"/>
    </row>
    <row r="7" ht="21" customHeight="1" spans="1:4">
      <c r="A7" s="16" t="s">
        <v>49</v>
      </c>
      <c r="B7" s="15">
        <f t="shared" si="0"/>
        <v>5</v>
      </c>
      <c r="C7" s="15">
        <v>5</v>
      </c>
      <c r="D7" s="8"/>
    </row>
    <row r="8" ht="21" customHeight="1" spans="1:4">
      <c r="A8" s="13" t="s">
        <v>50</v>
      </c>
      <c r="B8" s="15">
        <f t="shared" si="0"/>
        <v>3</v>
      </c>
      <c r="C8" s="15">
        <f>C9</f>
        <v>3</v>
      </c>
      <c r="D8" s="8"/>
    </row>
    <row r="9" ht="21" customHeight="1" spans="1:4">
      <c r="A9" s="16" t="s">
        <v>51</v>
      </c>
      <c r="B9" s="15">
        <f t="shared" si="0"/>
        <v>3</v>
      </c>
      <c r="C9" s="15">
        <v>3</v>
      </c>
      <c r="D9" s="8"/>
    </row>
    <row r="10" ht="21" customHeight="1" spans="1:4">
      <c r="A10" s="13" t="s">
        <v>52</v>
      </c>
      <c r="B10" s="15">
        <f t="shared" si="0"/>
        <v>1025.49</v>
      </c>
      <c r="C10" s="15">
        <f>C11+C12</f>
        <v>1025.49</v>
      </c>
      <c r="D10" s="8"/>
    </row>
    <row r="11" ht="21" customHeight="1" spans="1:4">
      <c r="A11" s="16" t="s">
        <v>53</v>
      </c>
      <c r="B11" s="15">
        <f t="shared" si="0"/>
        <v>1013.06</v>
      </c>
      <c r="C11" s="15">
        <v>1013.06</v>
      </c>
      <c r="D11" s="8"/>
    </row>
    <row r="12" ht="21" customHeight="1" spans="1:4">
      <c r="A12" s="16" t="s">
        <v>54</v>
      </c>
      <c r="B12" s="15">
        <f t="shared" si="0"/>
        <v>12.43</v>
      </c>
      <c r="C12" s="15">
        <v>12.43</v>
      </c>
      <c r="D12" s="8"/>
    </row>
    <row r="13" ht="21" customHeight="1" spans="1:4">
      <c r="A13" s="17" t="s">
        <v>55</v>
      </c>
      <c r="B13" s="15">
        <f t="shared" si="0"/>
        <v>50.53</v>
      </c>
      <c r="C13" s="18">
        <f>C14</f>
        <v>50.53</v>
      </c>
      <c r="D13" s="9"/>
    </row>
    <row r="14" ht="21" customHeight="1" spans="1:4">
      <c r="A14" s="19" t="s">
        <v>56</v>
      </c>
      <c r="B14" s="15">
        <f t="shared" si="0"/>
        <v>50.53</v>
      </c>
      <c r="C14" s="18">
        <v>50.53</v>
      </c>
      <c r="D14" s="9"/>
    </row>
    <row r="15" ht="21" customHeight="1" spans="1:4">
      <c r="A15" s="17" t="s">
        <v>57</v>
      </c>
      <c r="B15" s="15">
        <f t="shared" si="0"/>
        <v>30</v>
      </c>
      <c r="C15" s="20">
        <f>C16</f>
        <v>30</v>
      </c>
      <c r="D15" s="9"/>
    </row>
    <row r="16" ht="21" customHeight="1" spans="1:4">
      <c r="A16" s="19" t="s">
        <v>58</v>
      </c>
      <c r="B16" s="15">
        <f t="shared" si="0"/>
        <v>30</v>
      </c>
      <c r="C16" s="18">
        <v>30</v>
      </c>
      <c r="D16" s="9"/>
    </row>
    <row r="17" ht="21" customHeight="1" spans="1:4">
      <c r="A17" s="13" t="s">
        <v>59</v>
      </c>
      <c r="B17" s="15">
        <f t="shared" si="0"/>
        <v>11</v>
      </c>
      <c r="C17" s="21">
        <f>C18</f>
        <v>11</v>
      </c>
      <c r="D17" s="9"/>
    </row>
    <row r="18" ht="21" customHeight="1" spans="1:4">
      <c r="A18" s="16" t="s">
        <v>60</v>
      </c>
      <c r="B18" s="15">
        <f t="shared" si="0"/>
        <v>11</v>
      </c>
      <c r="C18" s="21">
        <v>11</v>
      </c>
      <c r="D18" s="9"/>
    </row>
    <row r="19" ht="21" customHeight="1" spans="1:4">
      <c r="A19" s="13" t="s">
        <v>61</v>
      </c>
      <c r="B19" s="15">
        <f>C19</f>
        <v>10.9</v>
      </c>
      <c r="C19" s="21">
        <f>C20</f>
        <v>10.9</v>
      </c>
      <c r="D19" s="9"/>
    </row>
    <row r="20" ht="21" customHeight="1" spans="1:4">
      <c r="A20" s="13" t="s">
        <v>62</v>
      </c>
      <c r="B20" s="15">
        <f>C20</f>
        <v>10.9</v>
      </c>
      <c r="C20" s="21">
        <f>C21</f>
        <v>10.9</v>
      </c>
      <c r="D20" s="9"/>
    </row>
    <row r="21" ht="21" customHeight="1" spans="1:4">
      <c r="A21" s="16" t="s">
        <v>63</v>
      </c>
      <c r="B21" s="15">
        <f>C21</f>
        <v>10.9</v>
      </c>
      <c r="C21" s="21">
        <v>10.9</v>
      </c>
      <c r="D21" s="9"/>
    </row>
    <row r="22" ht="21" customHeight="1" spans="1:4">
      <c r="A22" s="17" t="s">
        <v>64</v>
      </c>
      <c r="B22" s="15">
        <f t="shared" ref="B22:B43" si="1">C22+D22</f>
        <v>102.69</v>
      </c>
      <c r="C22" s="18">
        <f>C23+C25</f>
        <v>102.69</v>
      </c>
      <c r="D22" s="22"/>
    </row>
    <row r="23" ht="21" customHeight="1" spans="1:4">
      <c r="A23" s="13" t="s">
        <v>65</v>
      </c>
      <c r="B23" s="15">
        <f t="shared" si="1"/>
        <v>81.69</v>
      </c>
      <c r="C23" s="23">
        <f>C24</f>
        <v>81.69</v>
      </c>
      <c r="D23" s="22"/>
    </row>
    <row r="24" ht="21" customHeight="1" spans="1:4">
      <c r="A24" s="16" t="s">
        <v>66</v>
      </c>
      <c r="B24" s="15">
        <f t="shared" si="1"/>
        <v>81.69</v>
      </c>
      <c r="C24" s="23">
        <v>81.69</v>
      </c>
      <c r="D24" s="22"/>
    </row>
    <row r="25" ht="21" customHeight="1" spans="1:4">
      <c r="A25" s="13" t="s">
        <v>67</v>
      </c>
      <c r="B25" s="15">
        <f t="shared" si="1"/>
        <v>21</v>
      </c>
      <c r="C25" s="23">
        <f>C26</f>
        <v>21</v>
      </c>
      <c r="D25" s="22"/>
    </row>
    <row r="26" ht="21" customHeight="1" spans="1:4">
      <c r="A26" s="16" t="s">
        <v>68</v>
      </c>
      <c r="B26" s="15">
        <f t="shared" si="1"/>
        <v>21</v>
      </c>
      <c r="C26" s="23">
        <v>21</v>
      </c>
      <c r="D26" s="22"/>
    </row>
    <row r="27" ht="21" customHeight="1" spans="1:4">
      <c r="A27" s="13" t="s">
        <v>69</v>
      </c>
      <c r="B27" s="15">
        <f t="shared" si="1"/>
        <v>60.99</v>
      </c>
      <c r="C27" s="23">
        <f>C28+C30+C32</f>
        <v>60.99</v>
      </c>
      <c r="D27" s="22"/>
    </row>
    <row r="28" ht="21" customHeight="1" spans="1:4">
      <c r="A28" s="13" t="s">
        <v>70</v>
      </c>
      <c r="B28" s="15">
        <f t="shared" si="1"/>
        <v>38.79</v>
      </c>
      <c r="C28" s="23">
        <f>C29</f>
        <v>38.79</v>
      </c>
      <c r="D28" s="22"/>
    </row>
    <row r="29" ht="21" customHeight="1" spans="1:4">
      <c r="A29" s="16" t="s">
        <v>71</v>
      </c>
      <c r="B29" s="15">
        <f t="shared" si="1"/>
        <v>38.79</v>
      </c>
      <c r="C29" s="23">
        <v>38.79</v>
      </c>
      <c r="D29" s="22"/>
    </row>
    <row r="30" ht="21" customHeight="1" spans="1:4">
      <c r="A30" s="13" t="s">
        <v>72</v>
      </c>
      <c r="B30" s="15">
        <f t="shared" si="1"/>
        <v>17.22</v>
      </c>
      <c r="C30" s="18">
        <f>C31</f>
        <v>17.22</v>
      </c>
      <c r="D30" s="22"/>
    </row>
    <row r="31" ht="21" customHeight="1" spans="1:4">
      <c r="A31" s="16" t="s">
        <v>73</v>
      </c>
      <c r="B31" s="15">
        <f t="shared" si="1"/>
        <v>17.22</v>
      </c>
      <c r="C31" s="18">
        <v>17.22</v>
      </c>
      <c r="D31" s="22"/>
    </row>
    <row r="32" ht="21" customHeight="1" spans="1:4">
      <c r="A32" s="13" t="s">
        <v>74</v>
      </c>
      <c r="B32" s="15">
        <f t="shared" si="1"/>
        <v>4.98</v>
      </c>
      <c r="C32" s="18">
        <f>C33</f>
        <v>4.98</v>
      </c>
      <c r="D32" s="22"/>
    </row>
    <row r="33" ht="21" customHeight="1" spans="1:4">
      <c r="A33" s="16" t="s">
        <v>75</v>
      </c>
      <c r="B33" s="15">
        <f t="shared" si="1"/>
        <v>4.98</v>
      </c>
      <c r="C33" s="18">
        <v>4.98</v>
      </c>
      <c r="D33" s="22"/>
    </row>
    <row r="34" ht="21" customHeight="1" spans="1:4">
      <c r="A34" s="13" t="s">
        <v>76</v>
      </c>
      <c r="B34" s="15">
        <f t="shared" si="1"/>
        <v>67</v>
      </c>
      <c r="C34" s="18">
        <f>C35</f>
        <v>67</v>
      </c>
      <c r="D34" s="22"/>
    </row>
    <row r="35" ht="21" customHeight="1" spans="1:4">
      <c r="A35" s="13" t="s">
        <v>77</v>
      </c>
      <c r="B35" s="15">
        <f t="shared" si="1"/>
        <v>67</v>
      </c>
      <c r="C35" s="18">
        <f>C36</f>
        <v>67</v>
      </c>
      <c r="D35" s="22"/>
    </row>
    <row r="36" ht="21" customHeight="1" spans="1:4">
      <c r="A36" s="16" t="s">
        <v>78</v>
      </c>
      <c r="B36" s="15">
        <f t="shared" si="1"/>
        <v>67</v>
      </c>
      <c r="C36" s="18">
        <v>67</v>
      </c>
      <c r="D36" s="22"/>
    </row>
    <row r="37" ht="21" customHeight="1" spans="1:4">
      <c r="A37" s="17" t="s">
        <v>79</v>
      </c>
      <c r="B37" s="15">
        <f t="shared" si="1"/>
        <v>460.59</v>
      </c>
      <c r="C37" s="18"/>
      <c r="D37" s="18">
        <f>D38+D40+D42</f>
        <v>460.59</v>
      </c>
    </row>
    <row r="38" ht="21" customHeight="1" spans="1:4">
      <c r="A38" s="24" t="s">
        <v>80</v>
      </c>
      <c r="B38" s="15">
        <f t="shared" si="1"/>
        <v>4.16</v>
      </c>
      <c r="C38" s="18"/>
      <c r="D38" s="18">
        <f>D39</f>
        <v>4.16</v>
      </c>
    </row>
    <row r="39" ht="21" customHeight="1" spans="1:4">
      <c r="A39" s="25" t="s">
        <v>81</v>
      </c>
      <c r="B39" s="15">
        <f t="shared" si="1"/>
        <v>4.16</v>
      </c>
      <c r="C39" s="18"/>
      <c r="D39" s="18">
        <v>4.16</v>
      </c>
    </row>
    <row r="40" ht="21" customHeight="1" spans="1:4">
      <c r="A40" s="24" t="s">
        <v>82</v>
      </c>
      <c r="B40" s="15">
        <f t="shared" si="1"/>
        <v>8</v>
      </c>
      <c r="C40" s="18"/>
      <c r="D40" s="18">
        <f>D41</f>
        <v>8</v>
      </c>
    </row>
    <row r="41" ht="21" customHeight="1" spans="1:4">
      <c r="A41" s="25" t="s">
        <v>83</v>
      </c>
      <c r="B41" s="15">
        <f t="shared" si="1"/>
        <v>8</v>
      </c>
      <c r="C41" s="18"/>
      <c r="D41" s="18">
        <v>8</v>
      </c>
    </row>
    <row r="42" ht="21" customHeight="1" spans="1:4">
      <c r="A42" s="13" t="s">
        <v>84</v>
      </c>
      <c r="B42" s="15">
        <f t="shared" si="1"/>
        <v>448.43</v>
      </c>
      <c r="C42" s="23"/>
      <c r="D42" s="18">
        <f>D43</f>
        <v>448.43</v>
      </c>
    </row>
    <row r="43" ht="21" customHeight="1" spans="1:4">
      <c r="A43" s="16" t="s">
        <v>85</v>
      </c>
      <c r="B43" s="15">
        <f t="shared" si="1"/>
        <v>448.43</v>
      </c>
      <c r="C43" s="23"/>
      <c r="D43" s="18">
        <v>448.43</v>
      </c>
    </row>
    <row r="44" ht="21" customHeight="1" spans="1:4">
      <c r="A44" s="13" t="s">
        <v>86</v>
      </c>
      <c r="B44" s="15">
        <f>C44</f>
        <v>62.47</v>
      </c>
      <c r="C44" s="23">
        <f>C45</f>
        <v>62.47</v>
      </c>
      <c r="D44" s="18"/>
    </row>
    <row r="45" ht="21" customHeight="1" spans="1:4">
      <c r="A45" s="13" t="s">
        <v>87</v>
      </c>
      <c r="B45" s="15">
        <f>C45</f>
        <v>62.47</v>
      </c>
      <c r="C45" s="23">
        <f>C46</f>
        <v>62.47</v>
      </c>
      <c r="D45" s="18"/>
    </row>
    <row r="46" ht="21" customHeight="1" spans="1:4">
      <c r="A46" s="16" t="s">
        <v>88</v>
      </c>
      <c r="B46" s="15">
        <f>C46</f>
        <v>62.47</v>
      </c>
      <c r="C46" s="23">
        <v>62.47</v>
      </c>
      <c r="D46" s="18"/>
    </row>
    <row r="47" ht="21" customHeight="1" spans="1:4">
      <c r="A47" s="17" t="s">
        <v>89</v>
      </c>
      <c r="B47" s="15">
        <f>C47+D47</f>
        <v>61.3</v>
      </c>
      <c r="C47" s="23">
        <f>C48</f>
        <v>61.3</v>
      </c>
      <c r="D47" s="22"/>
    </row>
    <row r="48" ht="21" customHeight="1" spans="1:4">
      <c r="A48" s="17" t="s">
        <v>90</v>
      </c>
      <c r="B48" s="15">
        <f>C48+D48</f>
        <v>61.3</v>
      </c>
      <c r="C48" s="23">
        <f>C49</f>
        <v>61.3</v>
      </c>
      <c r="D48" s="22"/>
    </row>
    <row r="49" ht="21" customHeight="1" spans="1:4">
      <c r="A49" s="19" t="s">
        <v>91</v>
      </c>
      <c r="B49" s="15">
        <f>C49+D49</f>
        <v>61.3</v>
      </c>
      <c r="C49" s="23">
        <v>61.3</v>
      </c>
      <c r="D49" s="22"/>
    </row>
    <row r="50" ht="30" customHeight="1" spans="1:4">
      <c r="A50" s="13" t="s">
        <v>29</v>
      </c>
      <c r="B50" s="14">
        <f>B51</f>
        <v>3351</v>
      </c>
      <c r="C50" s="14"/>
      <c r="D50" s="14">
        <f>D51</f>
        <v>3351</v>
      </c>
    </row>
    <row r="51" ht="21" customHeight="1" spans="1:4">
      <c r="A51" s="13" t="s">
        <v>92</v>
      </c>
      <c r="B51" s="15">
        <f>SUM(B52:B54)</f>
        <v>3351</v>
      </c>
      <c r="C51" s="15"/>
      <c r="D51" s="15">
        <f>SUM(D52:D54)</f>
        <v>3351</v>
      </c>
    </row>
    <row r="52" ht="21" customHeight="1" spans="1:4">
      <c r="A52" s="16" t="s">
        <v>93</v>
      </c>
      <c r="B52" s="15">
        <v>2275</v>
      </c>
      <c r="C52" s="23"/>
      <c r="D52" s="23">
        <v>2275</v>
      </c>
    </row>
    <row r="53" ht="21" customHeight="1" spans="1:4">
      <c r="A53" s="16" t="s">
        <v>94</v>
      </c>
      <c r="B53" s="15">
        <v>26</v>
      </c>
      <c r="C53" s="23"/>
      <c r="D53" s="23">
        <v>26</v>
      </c>
    </row>
    <row r="54" ht="21" customHeight="1" spans="1:4">
      <c r="A54" s="16" t="s">
        <v>95</v>
      </c>
      <c r="B54" s="15">
        <v>1050</v>
      </c>
      <c r="C54" s="23"/>
      <c r="D54" s="23">
        <v>1050</v>
      </c>
    </row>
    <row r="55" ht="21" customHeight="1" spans="1:4">
      <c r="A55" s="16"/>
      <c r="B55" s="15"/>
      <c r="C55" s="23"/>
      <c r="D55" s="23"/>
    </row>
    <row r="56" ht="21" customHeight="1" spans="1:4">
      <c r="A56" s="16"/>
      <c r="B56" s="15"/>
      <c r="C56" s="23"/>
      <c r="D56" s="23"/>
    </row>
    <row r="57" ht="21" customHeight="1" spans="1:4">
      <c r="A57" s="16"/>
      <c r="B57" s="15"/>
      <c r="C57" s="23"/>
      <c r="D57" s="23"/>
    </row>
    <row r="58" ht="21" customHeight="1" spans="1:4">
      <c r="A58" s="17" t="s">
        <v>40</v>
      </c>
      <c r="B58" s="14">
        <f>C58+D58</f>
        <v>20</v>
      </c>
      <c r="C58" s="26">
        <v>20</v>
      </c>
      <c r="D58" s="22"/>
    </row>
    <row r="59" ht="30" customHeight="1" spans="1:4">
      <c r="A59" s="27" t="s">
        <v>41</v>
      </c>
      <c r="B59" s="14">
        <f>C59+D59</f>
        <v>5321.96</v>
      </c>
      <c r="C59" s="28">
        <f>C4+C58</f>
        <v>1510.37</v>
      </c>
      <c r="D59" s="26">
        <f>D4+D50</f>
        <v>3811.59</v>
      </c>
    </row>
    <row r="60" ht="18" customHeight="1"/>
    <row r="61" ht="18" customHeight="1"/>
    <row r="62" ht="18" customHeight="1"/>
    <row r="63" ht="18" customHeight="1"/>
  </sheetData>
  <protectedRanges>
    <protectedRange sqref="B13:B14 C13:C14" name="d1_22"/>
    <protectedRange sqref="B15:B16 C15:C16" name="d2_22"/>
    <protectedRange sqref="B18" name="区域3_22"/>
    <protectedRange sqref="B22 B30:B31 C22 C30:C31" name="区域4_22"/>
  </protectedRanges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4" sqref="B4"/>
    </sheetView>
  </sheetViews>
  <sheetFormatPr defaultColWidth="9" defaultRowHeight="13.5" outlineLevelCol="1"/>
  <cols>
    <col min="1" max="1" width="43.875" customWidth="1"/>
    <col min="2" max="2" width="43.75" customWidth="1"/>
  </cols>
  <sheetData>
    <row r="1" ht="51" customHeight="1" spans="1:2">
      <c r="A1" s="1" t="s">
        <v>5</v>
      </c>
      <c r="B1" s="1"/>
    </row>
    <row r="2" ht="18" customHeight="1" spans="1:2">
      <c r="A2" s="2" t="s">
        <v>96</v>
      </c>
      <c r="B2" s="3" t="s">
        <v>7</v>
      </c>
    </row>
    <row r="3" ht="30" customHeight="1" spans="1:2">
      <c r="A3" s="4" t="s">
        <v>97</v>
      </c>
      <c r="B3" s="5" t="s">
        <v>98</v>
      </c>
    </row>
    <row r="4" ht="30" customHeight="1" spans="1:2">
      <c r="A4" s="6" t="s">
        <v>99</v>
      </c>
      <c r="B4" s="5">
        <f>B5+B6+B7+B8</f>
        <v>43</v>
      </c>
    </row>
    <row r="5" ht="30" customHeight="1" spans="1:2">
      <c r="A5" s="7" t="s">
        <v>100</v>
      </c>
      <c r="B5" s="8">
        <v>15</v>
      </c>
    </row>
    <row r="6" ht="30" customHeight="1" spans="1:2">
      <c r="A6" s="9" t="s">
        <v>101</v>
      </c>
      <c r="B6" s="8">
        <v>0</v>
      </c>
    </row>
    <row r="7" ht="30" customHeight="1" spans="1:2">
      <c r="A7" s="9" t="s">
        <v>102</v>
      </c>
      <c r="B7" s="8">
        <v>9</v>
      </c>
    </row>
    <row r="8" ht="30" customHeight="1" spans="1:2">
      <c r="A8" s="9" t="s">
        <v>103</v>
      </c>
      <c r="B8" s="8">
        <f>B9</f>
        <v>19</v>
      </c>
    </row>
    <row r="9" ht="30" customHeight="1" spans="1:2">
      <c r="A9" s="9" t="s">
        <v>104</v>
      </c>
      <c r="B9" s="8">
        <v>19</v>
      </c>
    </row>
    <row r="10" ht="30" customHeight="1" spans="1:2">
      <c r="A10" s="9" t="s">
        <v>105</v>
      </c>
      <c r="B10" s="10"/>
    </row>
    <row r="11" ht="30" customHeight="1" spans="1:2">
      <c r="A11" s="9"/>
      <c r="B11" s="9"/>
    </row>
    <row r="12" ht="114" customHeight="1" spans="1:2">
      <c r="A12" s="11" t="s">
        <v>106</v>
      </c>
      <c r="B12" s="11"/>
    </row>
  </sheetData>
  <mergeCells count="2">
    <mergeCell ref="A1:B1"/>
    <mergeCell ref="A12:B12"/>
  </mergeCells>
  <pageMargins left="0.751388888888889" right="0.751388888888889" top="1" bottom="1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/>
  <rangeList sheetStid="5" master=""/>
  <rangeList sheetStid="6" master=""/>
  <rangeList sheetStid="2" master=""/>
  <rangeList sheetStid="4" master="">
    <arrUserId title="d1_22" rangeCreator="" othersAccessPermission="edit"/>
    <arrUserId title="d2_22" rangeCreator="" othersAccessPermission="edit"/>
    <arrUserId title="区域3_22" rangeCreator="" othersAccessPermission="edit"/>
    <arrUserId title="区域4_22" rangeCreator="" othersAccessPermission="edit"/>
  </rangeList>
  <rangeList sheetStid="8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目录</vt:lpstr>
      <vt:lpstr>1</vt:lpstr>
      <vt:lpstr>2</vt:lpstr>
      <vt:lpstr>3</vt:lpstr>
      <vt:lpstr>4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赵先生</cp:lastModifiedBy>
  <dcterms:created xsi:type="dcterms:W3CDTF">2016-04-27T06:35:00Z</dcterms:created>
  <dcterms:modified xsi:type="dcterms:W3CDTF">2022-12-08T11:02:51Z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EADB1A8930A64589AB19D1C72DC30D01</vt:lpwstr>
  </property>
</Properties>
</file>