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Sheet2" sheetId="8" r:id="rId2"/>
    <sheet name="Sheet1" sheetId="7" r:id="rId3"/>
    <sheet name="放大版2" sheetId="6" state="hidden" r:id="rId4"/>
    <sheet name="放大版" sheetId="5" state="hidden" r:id="rId5"/>
  </sheets>
  <externalReferences>
    <externalReference r:id="rId6"/>
  </externalReferences>
  <definedNames>
    <definedName name="_xlnm._FilterDatabase" localSheetId="0" hidden="1">附件1!$A$5:$P$42</definedName>
    <definedName name="_xlnm._FilterDatabase" localSheetId="3" hidden="1">放大版2!$A$5:$I$24</definedName>
    <definedName name="_xlnm._FilterDatabase" localSheetId="4" hidden="1">放大版!$A$6:$I$13</definedName>
    <definedName name="_xlnm.Print_Area" localSheetId="0">附件1!$A$1:$O$42</definedName>
    <definedName name="_xlnm.Print_Titles" localSheetId="0">附件1!$2:$5</definedName>
    <definedName name="项目分类">'[1]2-扶贫项目实施情况表'!$V$3:$V$106</definedName>
    <definedName name="_xlnm.Print_Area" localSheetId="4">放大版!$A$1:$I$8</definedName>
    <definedName name="_xlnm.Print_Titles" localSheetId="4">放大版!$3:$6</definedName>
    <definedName name="_xlnm.Print_Area" localSheetId="3">放大版2!$A$1:$I$19</definedName>
    <definedName name="_xlnm.Print_Titles" localSheetId="3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<sst xmlns="http://schemas.openxmlformats.org/spreadsheetml/2006/main" count="624" uniqueCount="192">
  <si>
    <t>附件</t>
  </si>
  <si>
    <t>鲁山县2024年第十五批财政衔接推进乡村振兴补助资金项目统计表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</si>
  <si>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</si>
  <si>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</si>
  <si>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</si>
  <si>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</si>
  <si>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</si>
  <si>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</si>
  <si>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</si>
  <si>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</si>
  <si>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</si>
  <si>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</si>
  <si>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</si>
  <si>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</si>
  <si>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</si>
  <si>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</si>
  <si>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</si>
  <si>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</si>
  <si>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</si>
  <si>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四棵树乡</t>
  </si>
  <si>
    <t>四棵树乡合庄村智慧方舱食用菌项目</t>
  </si>
  <si>
    <t>产业发展</t>
  </si>
  <si>
    <t>合庄村</t>
  </si>
  <si>
    <t>15个食用菌方仓,每座长12米，宽3米，高3米</t>
  </si>
  <si>
    <t>346户（脱贫户69户）</t>
  </si>
  <si>
    <t>1363人（脱贫人口210人）</t>
  </si>
  <si>
    <t>鲁财预字〔2024〕201号</t>
  </si>
  <si>
    <t>县级衔接资金</t>
  </si>
  <si>
    <t>县乡村振兴局</t>
  </si>
  <si>
    <t>项目使用方按照不低于投资额的10%落实带贫绩效用以壮大村集体经济，促进当地经济发展，带领贫困户致富</t>
  </si>
  <si>
    <t>仓头乡</t>
  </si>
  <si>
    <t>仓头乡井庄村果蔬烘干加工配套设施项目</t>
  </si>
  <si>
    <t>井庄村</t>
  </si>
  <si>
    <t>新建生产车间1座，宽度24.8米，长度48.8米，内部安装80平方米保鲜库1座和80平方米冷藏库1座；新建烘干房1座，宽度10.8米，长度30.8米；砌筑挡土墙140米，铺筑200mm厚C25混凝土院内地坪850平方米；及其水电配套。</t>
  </si>
  <si>
    <t>256户（脱贫户23户）</t>
  </si>
  <si>
    <t>1080人（脱贫人口70人）</t>
  </si>
  <si>
    <t>仓头乡白窑村产业路建设项目</t>
  </si>
  <si>
    <t>白窑村</t>
  </si>
  <si>
    <t>新建C25混凝土道路10条，长度合计910米。其中4.5米宽道路5条，长度合计646米，4.0米宽道路1条，长度100米，2.5米宽道路4条，长度合计164米；新建停车区2处合计510平方米；新建排水渠8条，长度合计617米；新建过路涵4处。</t>
  </si>
  <si>
    <t>199户（脱贫户47户）</t>
  </si>
  <si>
    <t>856人（脱贫人口118人）</t>
  </si>
  <si>
    <t>仓头乡香菇大棚修缮维护建设项目</t>
  </si>
  <si>
    <t>井庄村、孙湾村、下仓头村、刘芳庄村</t>
  </si>
  <si>
    <t>四座香菇基地125座香菇大棚进行维修整理，加固整理所有菌架，更换损坏及老化棚膜、遮阳网、阀门、压膜槽等</t>
  </si>
  <si>
    <t>1166户（脱贫户144户）</t>
  </si>
  <si>
    <t>4925人(脱贫人口375人)</t>
  </si>
  <si>
    <t>董周乡</t>
  </si>
  <si>
    <t>董周乡西高村梨筐加工厂建设项目</t>
  </si>
  <si>
    <t>西高村</t>
  </si>
  <si>
    <t>新建梨筐加工厂一座宽18米，长60米；梨框加工设备一套，配套设备。</t>
  </si>
  <si>
    <t>446户（脱贫户51户）</t>
  </si>
  <si>
    <t>2022人（脱贫人口163人）</t>
  </si>
  <si>
    <t>项目使用方按照不低于投资额的10%落实带贫绩效用以壮大村集体经济，促进当地经济发展，带领脱贫户致富</t>
  </si>
  <si>
    <t>库区乡</t>
  </si>
  <si>
    <t>库区乡张湾村民宿集群产业配套项目</t>
  </si>
  <si>
    <t>张湾村</t>
  </si>
  <si>
    <t>1、新建机井1深300米，φ63*5.8PE管长870米及相关配套设施。2、新建机井2深200米，φ65*4镀锌钢管长3470米及相关配套设施。</t>
  </si>
  <si>
    <t>370户（脱贫户34户）</t>
  </si>
  <si>
    <t>1607人（脱贫人口120人）</t>
  </si>
  <si>
    <t>库区乡桐树庄村鹌鹑厂配套建设项目</t>
  </si>
  <si>
    <t>桐树庄村</t>
  </si>
  <si>
    <t>新建锅炉房1座，长25.8米，宽12.8米；新建库房1座，长30.7米，宽6.9米；新建围墙155米，新建大门1座，铺筑150mm厚C25混凝土地坪，面积合计2880平方米；铺筑200mm厚C25混凝土道路，宽度4米，长度17米；布置场内雨污管道；为原有厂房布置电路及照明系统。</t>
  </si>
  <si>
    <t>174户（脱贫户37户）</t>
  </si>
  <si>
    <t>756人（脱贫人口123人）</t>
  </si>
  <si>
    <t>熊背乡</t>
  </si>
  <si>
    <t>熊背乡南子营村养鸡场建设项目（二期）</t>
  </si>
  <si>
    <t>南子营村</t>
  </si>
  <si>
    <t>鸡舍一座，长105米，宽15米；蛋库1座，长115米，宽20米；及配套设施</t>
  </si>
  <si>
    <t>352户（脱贫户124户）</t>
  </si>
  <si>
    <t>1300人（脱贫人口462人）</t>
  </si>
  <si>
    <t>马楼乡</t>
  </si>
  <si>
    <t>马楼乡苏庄村污水管网建设项目</t>
  </si>
  <si>
    <t>基础设施</t>
  </si>
  <si>
    <t>苏庄村</t>
  </si>
  <si>
    <t>新建Φ400mm涵管长467米，新建Φ600mm涵管长598米；新建均宽1米透水砖道路长329米。</t>
  </si>
  <si>
    <t>274户（脱贫户16户）</t>
  </si>
  <si>
    <t>1144人（脱贫人口36人）</t>
  </si>
  <si>
    <t>按照既定目标完成建设任务，项目建成后移交村集体管护，改善群众生产生活条件，群众满意度97%以上。</t>
  </si>
  <si>
    <t>尧山镇</t>
  </si>
  <si>
    <t>鲁山县尧山镇营盘沟旅游配套设施建设项目（二期）</t>
  </si>
  <si>
    <t>营盘沟</t>
  </si>
  <si>
    <t>新建停车场4661平方米及配套设施等</t>
  </si>
  <si>
    <t>479户（脱贫户72户）</t>
  </si>
  <si>
    <t>1846人（脱贫人口215人）</t>
  </si>
  <si>
    <t>县发改委</t>
  </si>
  <si>
    <t>县林业局</t>
  </si>
  <si>
    <t>鲁山县2024年农村低收入群体就业和发展产业扶持奖补资金（林业局）</t>
  </si>
  <si>
    <t>鲁山县</t>
  </si>
  <si>
    <t>从事经济林、用材林、花卉苗木种植的脱贫户和“三类户”给予奖补</t>
  </si>
  <si>
    <t>141户</t>
  </si>
  <si>
    <t>通过奖补项目的实施，激发三类户自我发展的内生动力，达到家庭增收的目标。</t>
  </si>
  <si>
    <t>县农业农村局</t>
  </si>
  <si>
    <t>鲁山县2024年农村低收入群体就业和发展产业扶持奖补资金（农业农村局二期）</t>
  </si>
  <si>
    <t>凡从事食用菌、经济作物、中药材种植、养殖家禽、养殖家畜的脱贫户和“三类户”给予奖补；其中种植户30户，4.54万元；养殖户332户，66.206万元。</t>
  </si>
  <si>
    <t>362户</t>
  </si>
  <si>
    <t>县住建局（垃圾治理办公室）</t>
  </si>
  <si>
    <t>鲁山县2024年公益岗位工资补助（住建局保洁员五期）</t>
  </si>
  <si>
    <t>其他</t>
  </si>
  <si>
    <t>公益性岗位工资</t>
  </si>
  <si>
    <t>1427人</t>
  </si>
  <si>
    <t>激发脱贫户内生动力，增加低收入口收入</t>
  </si>
  <si>
    <t>背孜乡</t>
  </si>
  <si>
    <t>鲁山县2024年项目设计费、监理费及管理费</t>
  </si>
  <si>
    <t>设计费10.4003万元、管理费6.9335万元、监理费10.4003万元</t>
  </si>
  <si>
    <t>加强项目管理，提升资金使用效益，确保全县项目有序实施</t>
  </si>
  <si>
    <t>设计费13.7937万元、管理费9.1958万元、监理费13.7937万元</t>
  </si>
  <si>
    <t>设计费29.034万元、管理费19.356万元、监理费29.034万元</t>
  </si>
  <si>
    <t>观音寺乡</t>
  </si>
  <si>
    <t>设计费20.6239万元、管理费13.7492万元、监理费14.7443万元</t>
  </si>
  <si>
    <t>磙子营乡</t>
  </si>
  <si>
    <t>设计费9.7758万元、管理费6.5172万元、监理费7.2258万元</t>
  </si>
  <si>
    <t>汇源办事处</t>
  </si>
  <si>
    <t>设计费4.3483万元、管理费2.8988万元、监理费4.3483万元</t>
  </si>
  <si>
    <t>设计费17.7601万元、管理费11.8401万元、监理费17.7601万元</t>
  </si>
  <si>
    <t>梁洼镇</t>
  </si>
  <si>
    <t>设计费1.3308万元、管理费0.8872万元、监理费1.3308万元</t>
  </si>
  <si>
    <t>设计费7.1234万元、管理费4.7489万元、监理费7.12345万元</t>
  </si>
  <si>
    <t>琴台街道</t>
  </si>
  <si>
    <t>设计费4.9228万元、管理费3.2818万元、监理费4.9228万元</t>
  </si>
  <si>
    <t>瀼河乡</t>
  </si>
  <si>
    <t>设计费2.2944万元、管理费1.5296万元、监理费2.2944万元</t>
  </si>
  <si>
    <t>设计费19.7502万元、管理费13.1668万元、监理费15.5502万元</t>
  </si>
  <si>
    <t>土门办事处</t>
  </si>
  <si>
    <t>设计费4.6035万元、管理费3.069万元、监理费4.6035万元</t>
  </si>
  <si>
    <t>团城乡</t>
  </si>
  <si>
    <t>设计费9.9995万元、管理费6.6663万元、监理费9.9995万元</t>
  </si>
  <si>
    <t>瓦屋镇</t>
  </si>
  <si>
    <t>设计费17.423万元、管理费11.6153万元、监理费12.3934万元</t>
  </si>
  <si>
    <t>下汤镇</t>
  </si>
  <si>
    <t>设计费8.4993万元、管理费5.6662万元、监理费4.6702万元</t>
  </si>
  <si>
    <t>民宗局</t>
  </si>
  <si>
    <t>设计费1.4513万元、管理费0.9675万元、监理费1.45135万元</t>
  </si>
  <si>
    <t>设计费20.5728万元、管理费13.7152万元、监理费20.5728万元</t>
  </si>
  <si>
    <t>设计费41.2954万元、管理费27.5302万元、监理费41.2954万元</t>
  </si>
  <si>
    <t>张店乡</t>
  </si>
  <si>
    <t>设计费9.6827万元、管理费6.4551万元、监理费2.8127万元</t>
  </si>
  <si>
    <t>张官营镇</t>
  </si>
  <si>
    <t>设计费3.3028万元、管理费2.2018万元、监理费3.3028万元</t>
  </si>
  <si>
    <t>张良镇</t>
  </si>
  <si>
    <t>设计费23.4302万元、管理费15.6201万元、监理费23.4302万元</t>
  </si>
  <si>
    <t>赵村镇</t>
  </si>
  <si>
    <t>设计费15.1849万元、管理费10.1233万元、监理费15.1849万元</t>
  </si>
  <si>
    <t>合计</t>
  </si>
  <si>
    <r>
      <rPr>
        <sz val="14"/>
        <color theme="1"/>
        <rFont val="宋体"/>
        <charset val="134"/>
      </rPr>
      <t>鲁山县</t>
    </r>
    <r>
      <rPr>
        <sz val="14"/>
        <color theme="1"/>
        <rFont val="Tahoma"/>
        <charset val="134"/>
      </rPr>
      <t>2023</t>
    </r>
    <r>
      <rPr>
        <sz val="14"/>
        <color theme="1"/>
        <rFont val="宋体"/>
        <charset val="134"/>
      </rPr>
      <t>年统筹整合资金项目</t>
    </r>
    <r>
      <rPr>
        <sz val="14"/>
        <color theme="1"/>
        <rFont val="Tahoma"/>
        <charset val="134"/>
      </rPr>
      <t>6</t>
    </r>
    <r>
      <rPr>
        <sz val="14"/>
        <color theme="1"/>
        <rFont val="宋体"/>
        <charset val="134"/>
      </rPr>
      <t>月底资金拨付任务统计表</t>
    </r>
  </si>
  <si>
    <t>单位</t>
  </si>
  <si>
    <t>设计费</t>
  </si>
  <si>
    <t>管理费</t>
  </si>
  <si>
    <t>监理费</t>
  </si>
  <si>
    <t>万元、</t>
  </si>
  <si>
    <t>万元</t>
  </si>
  <si>
    <t>鲁山县2024年第一批财政衔接推进乡村振兴补助资金项目统计表</t>
  </si>
  <si>
    <t>鲁山县2024年雨露计划短期技能培训补贴（一期）</t>
  </si>
  <si>
    <t>A类工种每人2000元；B类工种每人1800元；C类工种每人1500元。</t>
  </si>
  <si>
    <t>赵村镇三道庵村黄楝沟滑坡地质灾害搬迁点基础设施配套项目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</si>
  <si>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</si>
  <si>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</si>
  <si>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库区乡桐树庄村鹌鹑养殖配套设施建设项目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</si>
  <si>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</si>
  <si>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四棵树乡平沟村杜鹃岭至柴沟村道路项目</t>
  </si>
  <si>
    <t>平沟村</t>
  </si>
  <si>
    <t>新建c25混凝土道路长3700米，宽4.5米，厚0.2米</t>
  </si>
  <si>
    <t>鲁山县尧山镇营盘沟2023年建设工程项目</t>
  </si>
  <si>
    <t>营盘沟村</t>
  </si>
  <si>
    <t>改造道路、新建排水沟、新建路沿石、等配套设施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</si>
  <si>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</si>
  <si>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</si>
  <si>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</si>
  <si>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</si>
  <si>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</si>
  <si>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</si>
  <si>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</si>
  <si>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</si>
  <si>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</si>
  <si>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</si>
  <si>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</si>
  <si>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</si>
  <si>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磙子营乡白庙村至东岗阜村通村道路</t>
  </si>
  <si>
    <t>白庙村</t>
  </si>
  <si>
    <t>新建混凝土路面1125米；宽4.5米，采用18厘米厚C25商砼。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</si>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</sst>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&quot;年&quot;m&quot;月&quot;d&quot;日&quot;;@"/>
    <numFmt numFmtId="178" formatCode="0.00;[Red]0.00"/>
  </numFmts>
  <fonts count="42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Tahoma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sz val="14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6" fillId="0" borderId="0">
      <alignment vertical="center"/>
    </xf>
    <xf numFmtId="0" fontId="38" fillId="0" borderId="0"/>
    <xf numFmtId="0" fontId="39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/>
    <xf numFmtId="0" fontId="4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6"/>
  <sheetViews>
    <sheetView tabSelected="1" view="pageBreakPreview" zoomScale="80" zoomScaleNormal="100" workbookViewId="0">
      <pane ySplit="5" topLeftCell="A12" activePane="bottomLeft" state="frozen"/>
      <selection/>
      <selection pane="bottomLeft" activeCell="F15" sqref="F15"/>
    </sheetView>
  </sheetViews>
  <sheetFormatPr defaultColWidth="9" defaultRowHeight="13.5"/>
  <cols>
    <col min="1" max="1" width="7.8" style="29" customWidth="1"/>
    <col min="2" max="2" width="12.2166666666667" style="29" customWidth="1"/>
    <col min="3" max="3" width="25.975" style="29" customWidth="1"/>
    <col min="4" max="4" width="11.3833333333333" style="29" customWidth="1"/>
    <col min="5" max="5" width="12.6333333333333" style="29" customWidth="1"/>
    <col min="6" max="6" width="12.5" style="29" customWidth="1"/>
    <col min="7" max="7" width="40.4333333333333" style="29" customWidth="1"/>
    <col min="8" max="8" width="15.6666666666667" style="29" customWidth="1"/>
    <col min="9" max="10" width="13.8833333333333" style="29" customWidth="1"/>
    <col min="11" max="11" width="32.8" style="29" customWidth="1"/>
    <col min="12" max="12" width="25.9333333333333" style="29" customWidth="1"/>
    <col min="13" max="13" width="12.1166666666667" style="29" customWidth="1"/>
    <col min="14" max="14" width="33.125" style="29" customWidth="1"/>
    <col min="15" max="15" width="12.85" style="29" customWidth="1"/>
    <col min="16" max="16" width="7.65" style="29" customWidth="1"/>
    <col min="17" max="17" width="32.5" style="29" customWidth="1"/>
    <col min="18" max="18" width="11.5" style="29"/>
    <col min="19" max="19" width="9.375" style="29"/>
    <col min="20" max="16384" width="9" style="29"/>
  </cols>
  <sheetData>
    <row r="1" ht="23" customHeight="1" spans="1:2">
      <c r="A1" s="30" t="s">
        <v>0</v>
      </c>
      <c r="B1" s="30"/>
    </row>
    <row r="2" ht="42" customHeight="1" spans="1: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ht="41" customHeight="1" spans="1:14">
      <c r="A3" s="32"/>
      <c r="B3" s="32"/>
      <c r="C3" s="32"/>
      <c r="D3" s="32"/>
      <c r="E3" s="32"/>
      <c r="F3" s="32"/>
      <c r="G3" s="32"/>
      <c r="H3" s="32"/>
      <c r="I3" s="32"/>
      <c r="J3" s="32"/>
      <c r="K3" s="41"/>
      <c r="L3" s="42" t="s">
        <v>2</v>
      </c>
      <c r="M3" s="42"/>
      <c r="N3" s="42"/>
    </row>
    <row r="4" ht="30" customHeight="1" spans="1:15">
      <c r="A4" s="3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9</v>
      </c>
      <c r="H4" s="33" t="s">
        <v>10</v>
      </c>
      <c r="I4" s="33" t="s">
        <v>11</v>
      </c>
      <c r="J4" s="33"/>
      <c r="K4" s="43" t="s">
        <v>12</v>
      </c>
      <c r="L4" s="33" t="s">
        <v>13</v>
      </c>
      <c r="M4" s="33" t="s">
        <v>14</v>
      </c>
      <c r="N4" s="33" t="s">
        <v>15</v>
      </c>
      <c r="O4" s="44" t="s">
        <v>16</v>
      </c>
    </row>
    <row r="5" ht="30" customHeight="1" spans="1:15">
      <c r="A5" s="33"/>
      <c r="B5" s="33"/>
      <c r="C5" s="33"/>
      <c r="D5" s="33"/>
      <c r="E5" s="33"/>
      <c r="F5" s="33"/>
      <c r="G5" s="33"/>
      <c r="H5" s="33"/>
      <c r="I5" s="33" t="s">
        <v>17</v>
      </c>
      <c r="J5" s="33" t="s">
        <v>18</v>
      </c>
      <c r="K5" s="43"/>
      <c r="L5" s="33"/>
      <c r="M5" s="33"/>
      <c r="N5" s="33"/>
      <c r="O5" s="44"/>
    </row>
    <row r="6" s="27" customFormat="1" ht="56" customHeight="1" spans="1:15">
      <c r="A6" s="34">
        <v>1</v>
      </c>
      <c r="B6" s="34" t="s">
        <v>19</v>
      </c>
      <c r="C6" s="34" t="s">
        <v>20</v>
      </c>
      <c r="D6" s="35" t="s">
        <v>21</v>
      </c>
      <c r="E6" s="34" t="s">
        <v>22</v>
      </c>
      <c r="F6" s="34">
        <v>280</v>
      </c>
      <c r="G6" s="34" t="s">
        <v>23</v>
      </c>
      <c r="H6" s="36">
        <v>45656</v>
      </c>
      <c r="I6" s="34" t="s">
        <v>24</v>
      </c>
      <c r="J6" s="34" t="s">
        <v>25</v>
      </c>
      <c r="K6" s="45" t="s">
        <v>26</v>
      </c>
      <c r="L6" s="45" t="s">
        <v>27</v>
      </c>
      <c r="M6" s="34" t="s">
        <v>28</v>
      </c>
      <c r="N6" s="34" t="s">
        <v>29</v>
      </c>
      <c r="O6" s="34"/>
    </row>
    <row r="7" s="28" customFormat="1" ht="84" customHeight="1" spans="1:15">
      <c r="A7" s="37">
        <v>2</v>
      </c>
      <c r="B7" s="37" t="s">
        <v>30</v>
      </c>
      <c r="C7" s="37" t="s">
        <v>31</v>
      </c>
      <c r="D7" s="38" t="s">
        <v>21</v>
      </c>
      <c r="E7" s="37" t="s">
        <v>32</v>
      </c>
      <c r="F7" s="37">
        <v>195.1587</v>
      </c>
      <c r="G7" s="37" t="s">
        <v>33</v>
      </c>
      <c r="H7" s="39">
        <v>45656</v>
      </c>
      <c r="I7" s="37" t="s">
        <v>34</v>
      </c>
      <c r="J7" s="37" t="s">
        <v>35</v>
      </c>
      <c r="K7" s="46" t="s">
        <v>26</v>
      </c>
      <c r="L7" s="46" t="s">
        <v>27</v>
      </c>
      <c r="M7" s="37" t="s">
        <v>28</v>
      </c>
      <c r="N7" s="37" t="s">
        <v>29</v>
      </c>
      <c r="O7" s="37"/>
    </row>
    <row r="8" s="28" customFormat="1" ht="65" customHeight="1" spans="1:15">
      <c r="A8" s="37">
        <v>3</v>
      </c>
      <c r="B8" s="37" t="s">
        <v>30</v>
      </c>
      <c r="C8" s="37" t="s">
        <v>36</v>
      </c>
      <c r="D8" s="38" t="s">
        <v>21</v>
      </c>
      <c r="E8" s="37" t="s">
        <v>37</v>
      </c>
      <c r="F8" s="37">
        <v>98.9034</v>
      </c>
      <c r="G8" s="37" t="s">
        <v>38</v>
      </c>
      <c r="H8" s="39">
        <v>45656</v>
      </c>
      <c r="I8" s="37" t="s">
        <v>39</v>
      </c>
      <c r="J8" s="37" t="s">
        <v>40</v>
      </c>
      <c r="K8" s="46" t="s">
        <v>26</v>
      </c>
      <c r="L8" s="46" t="s">
        <v>27</v>
      </c>
      <c r="M8" s="37" t="s">
        <v>28</v>
      </c>
      <c r="N8" s="37" t="s">
        <v>29</v>
      </c>
      <c r="O8" s="37"/>
    </row>
    <row r="9" s="27" customFormat="1" ht="65" customHeight="1" spans="1:15">
      <c r="A9" s="34">
        <v>4</v>
      </c>
      <c r="B9" s="34" t="s">
        <v>30</v>
      </c>
      <c r="C9" s="34" t="s">
        <v>41</v>
      </c>
      <c r="D9" s="35" t="s">
        <v>21</v>
      </c>
      <c r="E9" s="34" t="s">
        <v>42</v>
      </c>
      <c r="F9" s="34">
        <v>79.9938</v>
      </c>
      <c r="G9" s="34" t="s">
        <v>43</v>
      </c>
      <c r="H9" s="36">
        <v>45656</v>
      </c>
      <c r="I9" s="34" t="s">
        <v>44</v>
      </c>
      <c r="J9" s="34" t="s">
        <v>45</v>
      </c>
      <c r="K9" s="45" t="s">
        <v>26</v>
      </c>
      <c r="L9" s="45" t="s">
        <v>27</v>
      </c>
      <c r="M9" s="34" t="s">
        <v>28</v>
      </c>
      <c r="N9" s="34" t="s">
        <v>29</v>
      </c>
      <c r="O9" s="34"/>
    </row>
    <row r="10" s="27" customFormat="1" ht="66" customHeight="1" spans="1:15">
      <c r="A10" s="34">
        <v>5</v>
      </c>
      <c r="B10" s="34" t="s">
        <v>46</v>
      </c>
      <c r="C10" s="34" t="s">
        <v>47</v>
      </c>
      <c r="D10" s="35" t="s">
        <v>21</v>
      </c>
      <c r="E10" s="34" t="s">
        <v>48</v>
      </c>
      <c r="F10" s="34">
        <v>223.6572</v>
      </c>
      <c r="G10" s="34" t="s">
        <v>49</v>
      </c>
      <c r="H10" s="36">
        <v>45656</v>
      </c>
      <c r="I10" s="34" t="s">
        <v>50</v>
      </c>
      <c r="J10" s="34" t="s">
        <v>51</v>
      </c>
      <c r="K10" s="45" t="s">
        <v>26</v>
      </c>
      <c r="L10" s="45" t="s">
        <v>27</v>
      </c>
      <c r="M10" s="34" t="s">
        <v>28</v>
      </c>
      <c r="N10" s="34" t="s">
        <v>52</v>
      </c>
      <c r="O10" s="34"/>
    </row>
    <row r="11" s="27" customFormat="1" ht="66" customHeight="1" spans="1:15">
      <c r="A11" s="34">
        <v>6</v>
      </c>
      <c r="B11" s="34" t="s">
        <v>53</v>
      </c>
      <c r="C11" s="34" t="s">
        <v>54</v>
      </c>
      <c r="D11" s="35" t="s">
        <v>21</v>
      </c>
      <c r="E11" s="34" t="s">
        <v>55</v>
      </c>
      <c r="F11" s="34">
        <v>127.7257</v>
      </c>
      <c r="G11" s="34" t="s">
        <v>56</v>
      </c>
      <c r="H11" s="36">
        <v>45656</v>
      </c>
      <c r="I11" s="34" t="s">
        <v>57</v>
      </c>
      <c r="J11" s="34" t="s">
        <v>58</v>
      </c>
      <c r="K11" s="45" t="s">
        <v>26</v>
      </c>
      <c r="L11" s="45" t="s">
        <v>27</v>
      </c>
      <c r="M11" s="34" t="s">
        <v>28</v>
      </c>
      <c r="N11" s="34" t="s">
        <v>52</v>
      </c>
      <c r="O11" s="34"/>
    </row>
    <row r="12" s="27" customFormat="1" ht="103" customHeight="1" spans="1:15">
      <c r="A12" s="34">
        <v>7</v>
      </c>
      <c r="B12" s="34" t="s">
        <v>53</v>
      </c>
      <c r="C12" s="34" t="s">
        <v>59</v>
      </c>
      <c r="D12" s="35" t="s">
        <v>21</v>
      </c>
      <c r="E12" s="34" t="s">
        <v>60</v>
      </c>
      <c r="F12" s="34">
        <v>117.3572</v>
      </c>
      <c r="G12" s="34" t="s">
        <v>61</v>
      </c>
      <c r="H12" s="36">
        <v>45656</v>
      </c>
      <c r="I12" s="34" t="s">
        <v>62</v>
      </c>
      <c r="J12" s="34" t="s">
        <v>63</v>
      </c>
      <c r="K12" s="45" t="s">
        <v>26</v>
      </c>
      <c r="L12" s="45" t="s">
        <v>27</v>
      </c>
      <c r="M12" s="34" t="s">
        <v>28</v>
      </c>
      <c r="N12" s="34" t="s">
        <v>52</v>
      </c>
      <c r="O12" s="34"/>
    </row>
    <row r="13" s="27" customFormat="1" ht="54" customHeight="1" spans="1:15">
      <c r="A13" s="34">
        <v>8</v>
      </c>
      <c r="B13" s="34" t="s">
        <v>64</v>
      </c>
      <c r="C13" s="34" t="s">
        <v>65</v>
      </c>
      <c r="D13" s="34" t="s">
        <v>21</v>
      </c>
      <c r="E13" s="34" t="s">
        <v>66</v>
      </c>
      <c r="F13" s="34">
        <v>271.6066</v>
      </c>
      <c r="G13" s="34" t="s">
        <v>67</v>
      </c>
      <c r="H13" s="36">
        <v>45656</v>
      </c>
      <c r="I13" s="34" t="s">
        <v>68</v>
      </c>
      <c r="J13" s="34" t="s">
        <v>69</v>
      </c>
      <c r="K13" s="34" t="s">
        <v>26</v>
      </c>
      <c r="L13" s="34" t="s">
        <v>27</v>
      </c>
      <c r="M13" s="34" t="s">
        <v>28</v>
      </c>
      <c r="N13" s="34" t="s">
        <v>52</v>
      </c>
      <c r="O13" s="34"/>
    </row>
    <row r="14" s="28" customFormat="1" ht="54" customHeight="1" spans="1:16">
      <c r="A14" s="37">
        <v>9</v>
      </c>
      <c r="B14" s="37" t="s">
        <v>70</v>
      </c>
      <c r="C14" s="37" t="s">
        <v>71</v>
      </c>
      <c r="D14" s="37" t="s">
        <v>72</v>
      </c>
      <c r="E14" s="37" t="s">
        <v>73</v>
      </c>
      <c r="F14" s="37">
        <v>19.973</v>
      </c>
      <c r="G14" s="37" t="s">
        <v>74</v>
      </c>
      <c r="H14" s="39">
        <v>45656</v>
      </c>
      <c r="I14" s="37" t="s">
        <v>75</v>
      </c>
      <c r="J14" s="37" t="s">
        <v>76</v>
      </c>
      <c r="K14" s="37" t="s">
        <v>26</v>
      </c>
      <c r="L14" s="37" t="s">
        <v>27</v>
      </c>
      <c r="M14" s="37" t="s">
        <v>28</v>
      </c>
      <c r="N14" s="37" t="s">
        <v>77</v>
      </c>
      <c r="O14" s="37"/>
      <c r="P14" s="28" t="str">
        <f>I14&amp;J14</f>
        <v>274户（脱贫户16户）1144人（脱贫人口36人）</v>
      </c>
    </row>
    <row r="15" s="28" customFormat="1" ht="54" customHeight="1" spans="1:15">
      <c r="A15" s="37">
        <v>10</v>
      </c>
      <c r="B15" s="37" t="s">
        <v>78</v>
      </c>
      <c r="C15" s="37" t="s">
        <v>79</v>
      </c>
      <c r="D15" s="38" t="s">
        <v>72</v>
      </c>
      <c r="E15" s="37" t="s">
        <v>80</v>
      </c>
      <c r="F15" s="37">
        <v>549.908</v>
      </c>
      <c r="G15" s="37" t="s">
        <v>81</v>
      </c>
      <c r="H15" s="39">
        <v>45656</v>
      </c>
      <c r="I15" s="37" t="s">
        <v>82</v>
      </c>
      <c r="J15" s="37" t="s">
        <v>83</v>
      </c>
      <c r="K15" s="46" t="s">
        <v>26</v>
      </c>
      <c r="L15" s="46" t="s">
        <v>27</v>
      </c>
      <c r="M15" s="37" t="s">
        <v>84</v>
      </c>
      <c r="N15" s="37" t="s">
        <v>77</v>
      </c>
      <c r="O15" s="37"/>
    </row>
    <row r="16" s="28" customFormat="1" ht="63" customHeight="1" spans="1:15">
      <c r="A16" s="37">
        <v>11</v>
      </c>
      <c r="B16" s="37" t="s">
        <v>85</v>
      </c>
      <c r="C16" s="37" t="s">
        <v>86</v>
      </c>
      <c r="D16" s="37" t="s">
        <v>21</v>
      </c>
      <c r="E16" s="37" t="s">
        <v>87</v>
      </c>
      <c r="F16" s="37">
        <v>20.0358</v>
      </c>
      <c r="G16" s="37" t="s">
        <v>88</v>
      </c>
      <c r="H16" s="39">
        <v>45656</v>
      </c>
      <c r="I16" s="37" t="s">
        <v>89</v>
      </c>
      <c r="J16" s="37"/>
      <c r="K16" s="37" t="s">
        <v>26</v>
      </c>
      <c r="L16" s="37" t="s">
        <v>27</v>
      </c>
      <c r="M16" s="37" t="s">
        <v>85</v>
      </c>
      <c r="N16" s="37" t="s">
        <v>90</v>
      </c>
      <c r="O16" s="37"/>
    </row>
    <row r="17" s="28" customFormat="1" ht="63" customHeight="1" spans="1:15">
      <c r="A17" s="37">
        <v>12</v>
      </c>
      <c r="B17" s="37" t="s">
        <v>91</v>
      </c>
      <c r="C17" s="37" t="s">
        <v>92</v>
      </c>
      <c r="D17" s="37" t="s">
        <v>21</v>
      </c>
      <c r="E17" s="37" t="s">
        <v>87</v>
      </c>
      <c r="F17" s="37">
        <v>70.746</v>
      </c>
      <c r="G17" s="37" t="s">
        <v>93</v>
      </c>
      <c r="H17" s="39">
        <v>45656</v>
      </c>
      <c r="I17" s="37" t="s">
        <v>94</v>
      </c>
      <c r="J17" s="37"/>
      <c r="K17" s="37" t="s">
        <v>26</v>
      </c>
      <c r="L17" s="37" t="s">
        <v>27</v>
      </c>
      <c r="M17" s="37" t="s">
        <v>91</v>
      </c>
      <c r="N17" s="37" t="s">
        <v>90</v>
      </c>
      <c r="O17" s="37"/>
    </row>
    <row r="18" s="28" customFormat="1" ht="63" customHeight="1" spans="1:15">
      <c r="A18" s="37">
        <v>13</v>
      </c>
      <c r="B18" s="37" t="s">
        <v>95</v>
      </c>
      <c r="C18" s="37" t="s">
        <v>96</v>
      </c>
      <c r="D18" s="37" t="s">
        <v>97</v>
      </c>
      <c r="E18" s="37" t="s">
        <v>87</v>
      </c>
      <c r="F18" s="37">
        <v>71.35</v>
      </c>
      <c r="G18" s="37" t="s">
        <v>98</v>
      </c>
      <c r="H18" s="39">
        <v>45656</v>
      </c>
      <c r="I18" s="37"/>
      <c r="J18" s="37" t="s">
        <v>99</v>
      </c>
      <c r="K18" s="37" t="s">
        <v>26</v>
      </c>
      <c r="L18" s="37" t="s">
        <v>27</v>
      </c>
      <c r="M18" s="37" t="s">
        <v>95</v>
      </c>
      <c r="N18" s="37" t="s">
        <v>100</v>
      </c>
      <c r="O18" s="37"/>
    </row>
    <row r="19" s="28" customFormat="1" ht="31" customHeight="1" spans="1:15">
      <c r="A19" s="37">
        <v>14</v>
      </c>
      <c r="B19" s="37" t="s">
        <v>101</v>
      </c>
      <c r="C19" s="37" t="s">
        <v>102</v>
      </c>
      <c r="D19" s="37" t="s">
        <v>97</v>
      </c>
      <c r="E19" s="37" t="s">
        <v>101</v>
      </c>
      <c r="F19" s="37">
        <v>27.7341</v>
      </c>
      <c r="G19" s="37" t="s">
        <v>103</v>
      </c>
      <c r="H19" s="39">
        <v>45656</v>
      </c>
      <c r="I19" s="37"/>
      <c r="J19" s="37"/>
      <c r="K19" s="37" t="s">
        <v>26</v>
      </c>
      <c r="L19" s="37" t="s">
        <v>27</v>
      </c>
      <c r="M19" s="37" t="s">
        <v>28</v>
      </c>
      <c r="N19" s="37" t="s">
        <v>104</v>
      </c>
      <c r="O19" s="37"/>
    </row>
    <row r="20" s="28" customFormat="1" ht="31" customHeight="1" spans="1:15">
      <c r="A20" s="37">
        <v>15</v>
      </c>
      <c r="B20" s="37" t="s">
        <v>30</v>
      </c>
      <c r="C20" s="37" t="s">
        <v>102</v>
      </c>
      <c r="D20" s="37" t="s">
        <v>97</v>
      </c>
      <c r="E20" s="37" t="s">
        <v>30</v>
      </c>
      <c r="F20" s="37">
        <v>36.7832</v>
      </c>
      <c r="G20" s="37" t="s">
        <v>105</v>
      </c>
      <c r="H20" s="39">
        <v>45656</v>
      </c>
      <c r="I20" s="37"/>
      <c r="J20" s="37"/>
      <c r="K20" s="37" t="s">
        <v>26</v>
      </c>
      <c r="L20" s="37" t="s">
        <v>27</v>
      </c>
      <c r="M20" s="37" t="s">
        <v>28</v>
      </c>
      <c r="N20" s="37" t="s">
        <v>104</v>
      </c>
      <c r="O20" s="37"/>
    </row>
    <row r="21" s="28" customFormat="1" ht="31" customHeight="1" spans="1:15">
      <c r="A21" s="37">
        <v>16</v>
      </c>
      <c r="B21" s="37" t="s">
        <v>46</v>
      </c>
      <c r="C21" s="37" t="s">
        <v>102</v>
      </c>
      <c r="D21" s="37" t="s">
        <v>97</v>
      </c>
      <c r="E21" s="37" t="s">
        <v>46</v>
      </c>
      <c r="F21" s="37">
        <v>77.424</v>
      </c>
      <c r="G21" s="37" t="s">
        <v>106</v>
      </c>
      <c r="H21" s="39">
        <v>45656</v>
      </c>
      <c r="I21" s="37"/>
      <c r="J21" s="37"/>
      <c r="K21" s="37" t="s">
        <v>26</v>
      </c>
      <c r="L21" s="37" t="s">
        <v>27</v>
      </c>
      <c r="M21" s="37" t="s">
        <v>28</v>
      </c>
      <c r="N21" s="37" t="s">
        <v>104</v>
      </c>
      <c r="O21" s="37"/>
    </row>
    <row r="22" s="28" customFormat="1" ht="31" customHeight="1" spans="1:15">
      <c r="A22" s="37">
        <v>17</v>
      </c>
      <c r="B22" s="37" t="s">
        <v>107</v>
      </c>
      <c r="C22" s="37" t="s">
        <v>102</v>
      </c>
      <c r="D22" s="37" t="s">
        <v>97</v>
      </c>
      <c r="E22" s="37" t="s">
        <v>107</v>
      </c>
      <c r="F22" s="37">
        <v>49.1174</v>
      </c>
      <c r="G22" s="37" t="s">
        <v>108</v>
      </c>
      <c r="H22" s="39">
        <v>45656</v>
      </c>
      <c r="I22" s="37"/>
      <c r="J22" s="37"/>
      <c r="K22" s="37" t="s">
        <v>26</v>
      </c>
      <c r="L22" s="37" t="s">
        <v>27</v>
      </c>
      <c r="M22" s="37" t="s">
        <v>28</v>
      </c>
      <c r="N22" s="37" t="s">
        <v>104</v>
      </c>
      <c r="O22" s="37"/>
    </row>
    <row r="23" s="28" customFormat="1" ht="31" customHeight="1" spans="1:15">
      <c r="A23" s="37">
        <v>18</v>
      </c>
      <c r="B23" s="37" t="s">
        <v>109</v>
      </c>
      <c r="C23" s="37" t="s">
        <v>102</v>
      </c>
      <c r="D23" s="37" t="s">
        <v>97</v>
      </c>
      <c r="E23" s="37" t="s">
        <v>109</v>
      </c>
      <c r="F23" s="37">
        <v>23.5188</v>
      </c>
      <c r="G23" s="37" t="s">
        <v>110</v>
      </c>
      <c r="H23" s="39">
        <v>45656</v>
      </c>
      <c r="I23" s="37"/>
      <c r="J23" s="37"/>
      <c r="K23" s="37" t="s">
        <v>26</v>
      </c>
      <c r="L23" s="37" t="s">
        <v>27</v>
      </c>
      <c r="M23" s="37" t="s">
        <v>28</v>
      </c>
      <c r="N23" s="37" t="s">
        <v>104</v>
      </c>
      <c r="O23" s="37"/>
    </row>
    <row r="24" s="28" customFormat="1" ht="31" customHeight="1" spans="1:15">
      <c r="A24" s="37">
        <v>19</v>
      </c>
      <c r="B24" s="37" t="s">
        <v>111</v>
      </c>
      <c r="C24" s="37" t="s">
        <v>102</v>
      </c>
      <c r="D24" s="37" t="s">
        <v>97</v>
      </c>
      <c r="E24" s="37" t="s">
        <v>111</v>
      </c>
      <c r="F24" s="37">
        <v>11.5954</v>
      </c>
      <c r="G24" s="37" t="s">
        <v>112</v>
      </c>
      <c r="H24" s="39">
        <v>45656</v>
      </c>
      <c r="I24" s="37"/>
      <c r="J24" s="37"/>
      <c r="K24" s="37" t="s">
        <v>26</v>
      </c>
      <c r="L24" s="37" t="s">
        <v>27</v>
      </c>
      <c r="M24" s="37" t="s">
        <v>28</v>
      </c>
      <c r="N24" s="37" t="s">
        <v>104</v>
      </c>
      <c r="O24" s="37"/>
    </row>
    <row r="25" s="28" customFormat="1" ht="31" customHeight="1" spans="1:15">
      <c r="A25" s="37">
        <v>20</v>
      </c>
      <c r="B25" s="37" t="s">
        <v>53</v>
      </c>
      <c r="C25" s="37" t="s">
        <v>102</v>
      </c>
      <c r="D25" s="37" t="s">
        <v>97</v>
      </c>
      <c r="E25" s="37" t="s">
        <v>53</v>
      </c>
      <c r="F25" s="37">
        <v>47.3603</v>
      </c>
      <c r="G25" s="37" t="s">
        <v>113</v>
      </c>
      <c r="H25" s="39">
        <v>45656</v>
      </c>
      <c r="I25" s="37"/>
      <c r="J25" s="37"/>
      <c r="K25" s="37" t="s">
        <v>26</v>
      </c>
      <c r="L25" s="37" t="s">
        <v>27</v>
      </c>
      <c r="M25" s="37" t="s">
        <v>28</v>
      </c>
      <c r="N25" s="37" t="s">
        <v>104</v>
      </c>
      <c r="O25" s="37"/>
    </row>
    <row r="26" s="28" customFormat="1" ht="31" customHeight="1" spans="1:15">
      <c r="A26" s="37">
        <v>21</v>
      </c>
      <c r="B26" s="37" t="s">
        <v>114</v>
      </c>
      <c r="C26" s="37" t="s">
        <v>102</v>
      </c>
      <c r="D26" s="37" t="s">
        <v>97</v>
      </c>
      <c r="E26" s="37" t="s">
        <v>114</v>
      </c>
      <c r="F26" s="37">
        <v>3.5488</v>
      </c>
      <c r="G26" s="37" t="s">
        <v>115</v>
      </c>
      <c r="H26" s="39">
        <v>45656</v>
      </c>
      <c r="I26" s="37"/>
      <c r="J26" s="37"/>
      <c r="K26" s="37" t="s">
        <v>26</v>
      </c>
      <c r="L26" s="37" t="s">
        <v>27</v>
      </c>
      <c r="M26" s="37" t="s">
        <v>28</v>
      </c>
      <c r="N26" s="37" t="s">
        <v>104</v>
      </c>
      <c r="O26" s="37"/>
    </row>
    <row r="27" s="28" customFormat="1" ht="31" customHeight="1" spans="1:15">
      <c r="A27" s="37">
        <v>22</v>
      </c>
      <c r="B27" s="37" t="s">
        <v>70</v>
      </c>
      <c r="C27" s="37" t="s">
        <v>102</v>
      </c>
      <c r="D27" s="37" t="s">
        <v>97</v>
      </c>
      <c r="E27" s="37" t="s">
        <v>70</v>
      </c>
      <c r="F27" s="37">
        <v>18.99575</v>
      </c>
      <c r="G27" s="37" t="s">
        <v>116</v>
      </c>
      <c r="H27" s="39">
        <v>45656</v>
      </c>
      <c r="I27" s="37"/>
      <c r="J27" s="37"/>
      <c r="K27" s="37" t="s">
        <v>26</v>
      </c>
      <c r="L27" s="37" t="s">
        <v>27</v>
      </c>
      <c r="M27" s="37" t="s">
        <v>28</v>
      </c>
      <c r="N27" s="37" t="s">
        <v>104</v>
      </c>
      <c r="O27" s="37"/>
    </row>
    <row r="28" s="28" customFormat="1" ht="31" customHeight="1" spans="1:15">
      <c r="A28" s="37">
        <v>23</v>
      </c>
      <c r="B28" s="37" t="s">
        <v>117</v>
      </c>
      <c r="C28" s="37" t="s">
        <v>102</v>
      </c>
      <c r="D28" s="37" t="s">
        <v>97</v>
      </c>
      <c r="E28" s="37" t="s">
        <v>117</v>
      </c>
      <c r="F28" s="37">
        <v>13.1274</v>
      </c>
      <c r="G28" s="37" t="s">
        <v>118</v>
      </c>
      <c r="H28" s="39">
        <v>45656</v>
      </c>
      <c r="I28" s="37"/>
      <c r="J28" s="37"/>
      <c r="K28" s="37" t="s">
        <v>26</v>
      </c>
      <c r="L28" s="37" t="s">
        <v>27</v>
      </c>
      <c r="M28" s="37" t="s">
        <v>28</v>
      </c>
      <c r="N28" s="37" t="s">
        <v>104</v>
      </c>
      <c r="O28" s="37"/>
    </row>
    <row r="29" s="28" customFormat="1" ht="31" customHeight="1" spans="1:15">
      <c r="A29" s="37">
        <v>24</v>
      </c>
      <c r="B29" s="37" t="s">
        <v>119</v>
      </c>
      <c r="C29" s="37" t="s">
        <v>102</v>
      </c>
      <c r="D29" s="37" t="s">
        <v>97</v>
      </c>
      <c r="E29" s="37" t="s">
        <v>119</v>
      </c>
      <c r="F29" s="37">
        <v>6.1184</v>
      </c>
      <c r="G29" s="37" t="s">
        <v>120</v>
      </c>
      <c r="H29" s="39">
        <v>45656</v>
      </c>
      <c r="I29" s="37"/>
      <c r="J29" s="37"/>
      <c r="K29" s="37" t="s">
        <v>26</v>
      </c>
      <c r="L29" s="37" t="s">
        <v>27</v>
      </c>
      <c r="M29" s="37" t="s">
        <v>28</v>
      </c>
      <c r="N29" s="37" t="s">
        <v>104</v>
      </c>
      <c r="O29" s="37"/>
    </row>
    <row r="30" s="28" customFormat="1" ht="31" customHeight="1" spans="1:15">
      <c r="A30" s="37">
        <v>25</v>
      </c>
      <c r="B30" s="37" t="s">
        <v>19</v>
      </c>
      <c r="C30" s="37" t="s">
        <v>102</v>
      </c>
      <c r="D30" s="37" t="s">
        <v>97</v>
      </c>
      <c r="E30" s="37" t="s">
        <v>19</v>
      </c>
      <c r="F30" s="37">
        <v>48.4672</v>
      </c>
      <c r="G30" s="37" t="s">
        <v>121</v>
      </c>
      <c r="H30" s="39">
        <v>45656</v>
      </c>
      <c r="I30" s="37"/>
      <c r="J30" s="37"/>
      <c r="K30" s="37" t="s">
        <v>26</v>
      </c>
      <c r="L30" s="37" t="s">
        <v>27</v>
      </c>
      <c r="M30" s="37" t="s">
        <v>28</v>
      </c>
      <c r="N30" s="37" t="s">
        <v>104</v>
      </c>
      <c r="O30" s="37"/>
    </row>
    <row r="31" s="28" customFormat="1" ht="31" customHeight="1" spans="1:15">
      <c r="A31" s="37">
        <v>26</v>
      </c>
      <c r="B31" s="37" t="s">
        <v>122</v>
      </c>
      <c r="C31" s="37" t="s">
        <v>102</v>
      </c>
      <c r="D31" s="37" t="s">
        <v>97</v>
      </c>
      <c r="E31" s="37" t="s">
        <v>122</v>
      </c>
      <c r="F31" s="37">
        <v>12.276</v>
      </c>
      <c r="G31" s="37" t="s">
        <v>123</v>
      </c>
      <c r="H31" s="39">
        <v>45656</v>
      </c>
      <c r="I31" s="37"/>
      <c r="J31" s="37"/>
      <c r="K31" s="37" t="s">
        <v>26</v>
      </c>
      <c r="L31" s="37" t="s">
        <v>27</v>
      </c>
      <c r="M31" s="37" t="s">
        <v>28</v>
      </c>
      <c r="N31" s="37" t="s">
        <v>104</v>
      </c>
      <c r="O31" s="37"/>
    </row>
    <row r="32" s="28" customFormat="1" ht="31" customHeight="1" spans="1:15">
      <c r="A32" s="37">
        <v>27</v>
      </c>
      <c r="B32" s="37" t="s">
        <v>124</v>
      </c>
      <c r="C32" s="37" t="s">
        <v>102</v>
      </c>
      <c r="D32" s="37" t="s">
        <v>97</v>
      </c>
      <c r="E32" s="37" t="s">
        <v>124</v>
      </c>
      <c r="F32" s="37">
        <v>26.6653</v>
      </c>
      <c r="G32" s="37" t="s">
        <v>125</v>
      </c>
      <c r="H32" s="39">
        <v>45656</v>
      </c>
      <c r="I32" s="37"/>
      <c r="J32" s="37"/>
      <c r="K32" s="37" t="s">
        <v>26</v>
      </c>
      <c r="L32" s="37" t="s">
        <v>27</v>
      </c>
      <c r="M32" s="37" t="s">
        <v>28</v>
      </c>
      <c r="N32" s="37" t="s">
        <v>104</v>
      </c>
      <c r="O32" s="37"/>
    </row>
    <row r="33" s="28" customFormat="1" ht="31" customHeight="1" spans="1:15">
      <c r="A33" s="37">
        <v>28</v>
      </c>
      <c r="B33" s="37" t="s">
        <v>126</v>
      </c>
      <c r="C33" s="37" t="s">
        <v>102</v>
      </c>
      <c r="D33" s="37" t="s">
        <v>97</v>
      </c>
      <c r="E33" s="37" t="s">
        <v>126</v>
      </c>
      <c r="F33" s="37">
        <v>41.4317</v>
      </c>
      <c r="G33" s="37" t="s">
        <v>127</v>
      </c>
      <c r="H33" s="39">
        <v>45656</v>
      </c>
      <c r="I33" s="37"/>
      <c r="J33" s="37"/>
      <c r="K33" s="37" t="s">
        <v>26</v>
      </c>
      <c r="L33" s="37" t="s">
        <v>27</v>
      </c>
      <c r="M33" s="37" t="s">
        <v>28</v>
      </c>
      <c r="N33" s="37" t="s">
        <v>104</v>
      </c>
      <c r="O33" s="37"/>
    </row>
    <row r="34" s="28" customFormat="1" ht="31" customHeight="1" spans="1:15">
      <c r="A34" s="37">
        <v>29</v>
      </c>
      <c r="B34" s="37" t="s">
        <v>128</v>
      </c>
      <c r="C34" s="37" t="s">
        <v>102</v>
      </c>
      <c r="D34" s="37" t="s">
        <v>97</v>
      </c>
      <c r="E34" s="37" t="s">
        <v>128</v>
      </c>
      <c r="F34" s="37">
        <v>18.8357</v>
      </c>
      <c r="G34" s="37" t="s">
        <v>129</v>
      </c>
      <c r="H34" s="39">
        <v>45656</v>
      </c>
      <c r="I34" s="37"/>
      <c r="J34" s="37"/>
      <c r="K34" s="37" t="s">
        <v>26</v>
      </c>
      <c r="L34" s="37" t="s">
        <v>27</v>
      </c>
      <c r="M34" s="37" t="s">
        <v>28</v>
      </c>
      <c r="N34" s="37" t="s">
        <v>104</v>
      </c>
      <c r="O34" s="37"/>
    </row>
    <row r="35" s="28" customFormat="1" ht="31" customHeight="1" spans="1:15">
      <c r="A35" s="37">
        <v>30</v>
      </c>
      <c r="B35" s="37" t="s">
        <v>130</v>
      </c>
      <c r="C35" s="37" t="s">
        <v>102</v>
      </c>
      <c r="D35" s="37" t="s">
        <v>97</v>
      </c>
      <c r="E35" s="37" t="s">
        <v>130</v>
      </c>
      <c r="F35" s="37">
        <v>3.87015</v>
      </c>
      <c r="G35" s="37" t="s">
        <v>131</v>
      </c>
      <c r="H35" s="39">
        <v>45656</v>
      </c>
      <c r="I35" s="37"/>
      <c r="J35" s="37"/>
      <c r="K35" s="37" t="s">
        <v>26</v>
      </c>
      <c r="L35" s="37" t="s">
        <v>27</v>
      </c>
      <c r="M35" s="37" t="s">
        <v>28</v>
      </c>
      <c r="N35" s="37" t="s">
        <v>104</v>
      </c>
      <c r="O35" s="37"/>
    </row>
    <row r="36" s="28" customFormat="1" ht="31" customHeight="1" spans="1:15">
      <c r="A36" s="37">
        <v>31</v>
      </c>
      <c r="B36" s="37" t="s">
        <v>64</v>
      </c>
      <c r="C36" s="37" t="s">
        <v>102</v>
      </c>
      <c r="D36" s="37" t="s">
        <v>97</v>
      </c>
      <c r="E36" s="37" t="s">
        <v>64</v>
      </c>
      <c r="F36" s="37">
        <v>54.8608</v>
      </c>
      <c r="G36" s="37" t="s">
        <v>132</v>
      </c>
      <c r="H36" s="39">
        <v>45656</v>
      </c>
      <c r="I36" s="37"/>
      <c r="J36" s="37"/>
      <c r="K36" s="37" t="s">
        <v>26</v>
      </c>
      <c r="L36" s="37" t="s">
        <v>27</v>
      </c>
      <c r="M36" s="37" t="s">
        <v>28</v>
      </c>
      <c r="N36" s="37" t="s">
        <v>104</v>
      </c>
      <c r="O36" s="37"/>
    </row>
    <row r="37" s="28" customFormat="1" ht="31" customHeight="1" spans="1:15">
      <c r="A37" s="37">
        <v>32</v>
      </c>
      <c r="B37" s="37" t="s">
        <v>78</v>
      </c>
      <c r="C37" s="37" t="s">
        <v>102</v>
      </c>
      <c r="D37" s="37" t="s">
        <v>97</v>
      </c>
      <c r="E37" s="37" t="s">
        <v>78</v>
      </c>
      <c r="F37" s="37">
        <v>110.121</v>
      </c>
      <c r="G37" s="37" t="s">
        <v>133</v>
      </c>
      <c r="H37" s="39">
        <v>45656</v>
      </c>
      <c r="I37" s="37"/>
      <c r="J37" s="37"/>
      <c r="K37" s="37" t="s">
        <v>26</v>
      </c>
      <c r="L37" s="37" t="s">
        <v>27</v>
      </c>
      <c r="M37" s="37" t="s">
        <v>28</v>
      </c>
      <c r="N37" s="37" t="s">
        <v>104</v>
      </c>
      <c r="O37" s="37"/>
    </row>
    <row r="38" s="28" customFormat="1" ht="31" customHeight="1" spans="1:15">
      <c r="A38" s="37">
        <v>33</v>
      </c>
      <c r="B38" s="37" t="s">
        <v>134</v>
      </c>
      <c r="C38" s="37" t="s">
        <v>102</v>
      </c>
      <c r="D38" s="37" t="s">
        <v>97</v>
      </c>
      <c r="E38" s="37" t="s">
        <v>134</v>
      </c>
      <c r="F38" s="37">
        <v>18.9505</v>
      </c>
      <c r="G38" s="37" t="s">
        <v>135</v>
      </c>
      <c r="H38" s="39">
        <v>45656</v>
      </c>
      <c r="I38" s="37"/>
      <c r="J38" s="37"/>
      <c r="K38" s="37" t="s">
        <v>26</v>
      </c>
      <c r="L38" s="37" t="s">
        <v>27</v>
      </c>
      <c r="M38" s="37" t="s">
        <v>28</v>
      </c>
      <c r="N38" s="37" t="s">
        <v>104</v>
      </c>
      <c r="O38" s="37"/>
    </row>
    <row r="39" s="28" customFormat="1" ht="31" customHeight="1" spans="1:15">
      <c r="A39" s="37">
        <v>34</v>
      </c>
      <c r="B39" s="37" t="s">
        <v>136</v>
      </c>
      <c r="C39" s="37" t="s">
        <v>102</v>
      </c>
      <c r="D39" s="37" t="s">
        <v>97</v>
      </c>
      <c r="E39" s="37" t="s">
        <v>136</v>
      </c>
      <c r="F39" s="37">
        <v>8.8074</v>
      </c>
      <c r="G39" s="37" t="s">
        <v>137</v>
      </c>
      <c r="H39" s="39">
        <v>45656</v>
      </c>
      <c r="I39" s="37"/>
      <c r="J39" s="37"/>
      <c r="K39" s="37" t="s">
        <v>26</v>
      </c>
      <c r="L39" s="37" t="s">
        <v>27</v>
      </c>
      <c r="M39" s="37" t="s">
        <v>28</v>
      </c>
      <c r="N39" s="37" t="s">
        <v>104</v>
      </c>
      <c r="O39" s="37"/>
    </row>
    <row r="40" s="28" customFormat="1" ht="31" customHeight="1" spans="1:15">
      <c r="A40" s="37">
        <v>35</v>
      </c>
      <c r="B40" s="37" t="s">
        <v>138</v>
      </c>
      <c r="C40" s="37" t="s">
        <v>102</v>
      </c>
      <c r="D40" s="37" t="s">
        <v>97</v>
      </c>
      <c r="E40" s="37" t="s">
        <v>138</v>
      </c>
      <c r="F40" s="37">
        <v>62.4805</v>
      </c>
      <c r="G40" s="37" t="s">
        <v>139</v>
      </c>
      <c r="H40" s="39">
        <v>45656</v>
      </c>
      <c r="I40" s="37"/>
      <c r="J40" s="37"/>
      <c r="K40" s="37" t="s">
        <v>26</v>
      </c>
      <c r="L40" s="37" t="s">
        <v>27</v>
      </c>
      <c r="M40" s="37" t="s">
        <v>28</v>
      </c>
      <c r="N40" s="37" t="s">
        <v>104</v>
      </c>
      <c r="O40" s="37"/>
    </row>
    <row r="41" s="28" customFormat="1" ht="31" customHeight="1" spans="1:15">
      <c r="A41" s="37">
        <v>36</v>
      </c>
      <c r="B41" s="37" t="s">
        <v>140</v>
      </c>
      <c r="C41" s="37" t="s">
        <v>102</v>
      </c>
      <c r="D41" s="37" t="s">
        <v>97</v>
      </c>
      <c r="E41" s="37" t="s">
        <v>140</v>
      </c>
      <c r="F41" s="37">
        <v>40.4931</v>
      </c>
      <c r="G41" s="37" t="s">
        <v>141</v>
      </c>
      <c r="H41" s="39">
        <v>45656</v>
      </c>
      <c r="I41" s="37"/>
      <c r="J41" s="37"/>
      <c r="K41" s="37" t="s">
        <v>26</v>
      </c>
      <c r="L41" s="37" t="s">
        <v>27</v>
      </c>
      <c r="M41" s="37" t="s">
        <v>28</v>
      </c>
      <c r="N41" s="37" t="s">
        <v>104</v>
      </c>
      <c r="O41" s="37"/>
    </row>
    <row r="42" ht="61" customHeight="1" spans="1:15">
      <c r="A42" s="37" t="s">
        <v>142</v>
      </c>
      <c r="B42" s="37"/>
      <c r="C42" s="37"/>
      <c r="D42" s="37"/>
      <c r="E42" s="37"/>
      <c r="F42" s="37">
        <f>SUM(F5:F41)</f>
        <v>2888.9983</v>
      </c>
      <c r="G42" s="37"/>
      <c r="H42" s="37"/>
      <c r="I42" s="37"/>
      <c r="J42" s="37"/>
      <c r="K42" s="37"/>
      <c r="L42" s="37"/>
      <c r="M42" s="37"/>
      <c r="N42" s="37"/>
      <c r="O42" s="37"/>
    </row>
    <row r="43" ht="32" customHeight="1"/>
    <row r="44" ht="32" customHeight="1"/>
    <row r="46" spans="6:6">
      <c r="F46" s="40"/>
    </row>
  </sheetData>
  <autoFilter xmlns:etc="http://www.wps.cn/officeDocument/2017/etCustomData" ref="A5:P42" etc:filterBottomFollowUsedRange="0"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8" fitToHeight="0" orientation="landscape" horizontalDpi="600"/>
  <headerFooter>
    <oddFooter>&amp;C第 &amp;P 页，共 &amp;N 页</oddFooter>
  </headerFooter>
  <rowBreaks count="5" manualBreakCount="5">
    <brk id="18" max="14" man="1"/>
    <brk id="42" max="16383" man="1"/>
    <brk id="42" max="16383" man="1"/>
    <brk id="42" max="16383" man="1"/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M6" sqref="M6"/>
    </sheetView>
  </sheetViews>
  <sheetFormatPr defaultColWidth="9" defaultRowHeight="14.25"/>
  <cols>
    <col min="1" max="1" width="8.375" style="17" customWidth="1"/>
    <col min="2" max="3" width="22.375" style="17" customWidth="1"/>
    <col min="4" max="6" width="15.75" style="17" customWidth="1"/>
    <col min="7" max="10" width="11.25" style="17" customWidth="1"/>
    <col min="11" max="12" width="6.625" style="17" customWidth="1"/>
    <col min="13" max="13" width="57.875" style="17" customWidth="1"/>
    <col min="14" max="16" width="4.875" style="17" customWidth="1"/>
    <col min="17" max="16384" width="9" style="17"/>
  </cols>
  <sheetData>
    <row r="1" s="17" customFormat="1" ht="33" customHeight="1" spans="1:10">
      <c r="A1" s="18" t="s">
        <v>143</v>
      </c>
      <c r="B1" s="18"/>
      <c r="C1" s="18"/>
      <c r="D1" s="18"/>
      <c r="E1" s="18"/>
      <c r="F1" s="18"/>
      <c r="G1" s="18"/>
      <c r="H1" s="18"/>
      <c r="I1" s="18"/>
      <c r="J1" s="18"/>
    </row>
    <row r="2" s="17" customFormat="1" spans="7:10">
      <c r="G2" s="19" t="s">
        <v>2</v>
      </c>
      <c r="H2" s="19"/>
      <c r="I2" s="19"/>
      <c r="J2" s="19"/>
    </row>
    <row r="3" s="17" customFormat="1" ht="24.95" customHeight="1" spans="1:10">
      <c r="A3" s="20" t="s">
        <v>3</v>
      </c>
      <c r="B3" s="20" t="s">
        <v>144</v>
      </c>
      <c r="C3" s="20"/>
      <c r="D3" s="20" t="s">
        <v>145</v>
      </c>
      <c r="E3" s="20" t="s">
        <v>146</v>
      </c>
      <c r="F3" s="20" t="s">
        <v>147</v>
      </c>
      <c r="G3" s="20" t="s">
        <v>16</v>
      </c>
      <c r="H3" s="21"/>
      <c r="I3" s="21"/>
      <c r="J3" s="21"/>
    </row>
    <row r="4" s="17" customFormat="1" ht="24.95" customHeight="1" spans="1:10">
      <c r="A4" s="22" t="s">
        <v>142</v>
      </c>
      <c r="B4" s="23"/>
      <c r="C4" s="23"/>
      <c r="D4" s="20">
        <f>SUM(D5:D27)</f>
        <v>296.6031</v>
      </c>
      <c r="E4" s="20">
        <f>SUM(E5:E27)</f>
        <v>197.7349</v>
      </c>
      <c r="F4" s="20">
        <f>SUM(F5:F27)</f>
        <v>268.2449</v>
      </c>
      <c r="G4" s="20"/>
      <c r="H4" s="21"/>
      <c r="I4" s="21"/>
      <c r="J4" s="21"/>
    </row>
    <row r="5" s="17" customFormat="1" ht="24.95" customHeight="1" spans="1:13">
      <c r="A5" s="24">
        <v>1</v>
      </c>
      <c r="B5" s="24" t="s">
        <v>101</v>
      </c>
      <c r="C5" s="24">
        <f>D5+E5+F5</f>
        <v>27.7341</v>
      </c>
      <c r="D5" s="24">
        <v>10.4003</v>
      </c>
      <c r="E5" s="24">
        <v>6.9335</v>
      </c>
      <c r="F5" s="24">
        <v>10.4003</v>
      </c>
      <c r="G5" s="25"/>
      <c r="H5" s="17" t="s">
        <v>145</v>
      </c>
      <c r="I5" s="17" t="s">
        <v>146</v>
      </c>
      <c r="J5" s="17" t="s">
        <v>147</v>
      </c>
      <c r="K5" s="19" t="s">
        <v>148</v>
      </c>
      <c r="L5" s="19" t="s">
        <v>149</v>
      </c>
      <c r="M5" s="17" t="str">
        <f>H5&amp;D5&amp;K5&amp;I5&amp;E5&amp;K5&amp;J5&amp;F5&amp;L5</f>
        <v>设计费10.4003万元、管理费6.9335万元、监理费10.4003万元</v>
      </c>
    </row>
    <row r="6" s="17" customFormat="1" ht="24.95" customHeight="1" spans="1:13">
      <c r="A6" s="24">
        <v>2</v>
      </c>
      <c r="B6" s="24" t="s">
        <v>30</v>
      </c>
      <c r="C6" s="24">
        <f t="shared" ref="C6:C27" si="0">D6+E6+F6</f>
        <v>36.7832</v>
      </c>
      <c r="D6" s="24">
        <v>13.7937</v>
      </c>
      <c r="E6" s="24">
        <v>9.1958</v>
      </c>
      <c r="F6" s="24">
        <v>13.7937</v>
      </c>
      <c r="G6" s="25"/>
      <c r="H6" s="17" t="s">
        <v>145</v>
      </c>
      <c r="I6" s="17" t="s">
        <v>146</v>
      </c>
      <c r="J6" s="17" t="s">
        <v>147</v>
      </c>
      <c r="K6" s="19" t="s">
        <v>148</v>
      </c>
      <c r="L6" s="19" t="s">
        <v>149</v>
      </c>
      <c r="M6" s="17" t="str">
        <f t="shared" ref="M6:M27" si="1">H6&amp;D6&amp;K6&amp;I6&amp;E6&amp;K6&amp;J6&amp;F6&amp;L6</f>
        <v>设计费13.7937万元、管理费9.1958万元、监理费13.7937万元</v>
      </c>
    </row>
    <row r="7" s="17" customFormat="1" ht="24.95" customHeight="1" spans="1:13">
      <c r="A7" s="24">
        <v>3</v>
      </c>
      <c r="B7" s="24" t="s">
        <v>46</v>
      </c>
      <c r="C7" s="24">
        <f t="shared" si="0"/>
        <v>77.424</v>
      </c>
      <c r="D7" s="24">
        <v>29.034</v>
      </c>
      <c r="E7" s="24">
        <v>19.356</v>
      </c>
      <c r="F7" s="24">
        <v>29.034</v>
      </c>
      <c r="G7" s="24"/>
      <c r="H7" s="17" t="s">
        <v>145</v>
      </c>
      <c r="I7" s="17" t="s">
        <v>146</v>
      </c>
      <c r="J7" s="17" t="s">
        <v>147</v>
      </c>
      <c r="K7" s="19" t="s">
        <v>148</v>
      </c>
      <c r="L7" s="19" t="s">
        <v>149</v>
      </c>
      <c r="M7" s="17" t="str">
        <f t="shared" si="1"/>
        <v>设计费29.034万元、管理费19.356万元、监理费29.034万元</v>
      </c>
    </row>
    <row r="8" s="17" customFormat="1" ht="24.95" customHeight="1" spans="1:13">
      <c r="A8" s="24">
        <v>4</v>
      </c>
      <c r="B8" s="24" t="s">
        <v>107</v>
      </c>
      <c r="C8" s="24">
        <f t="shared" si="0"/>
        <v>49.1174</v>
      </c>
      <c r="D8" s="24">
        <v>20.6239</v>
      </c>
      <c r="E8" s="24">
        <v>13.7492</v>
      </c>
      <c r="F8" s="24">
        <v>14.7443</v>
      </c>
      <c r="G8" s="24"/>
      <c r="H8" s="17" t="s">
        <v>145</v>
      </c>
      <c r="I8" s="17" t="s">
        <v>146</v>
      </c>
      <c r="J8" s="17" t="s">
        <v>147</v>
      </c>
      <c r="K8" s="19" t="s">
        <v>148</v>
      </c>
      <c r="L8" s="19" t="s">
        <v>149</v>
      </c>
      <c r="M8" s="17" t="str">
        <f t="shared" si="1"/>
        <v>设计费20.6239万元、管理费13.7492万元、监理费14.7443万元</v>
      </c>
    </row>
    <row r="9" s="17" customFormat="1" ht="24.95" customHeight="1" spans="1:13">
      <c r="A9" s="24">
        <v>5</v>
      </c>
      <c r="B9" s="24" t="s">
        <v>109</v>
      </c>
      <c r="C9" s="24">
        <f t="shared" si="0"/>
        <v>23.5188</v>
      </c>
      <c r="D9" s="24">
        <v>9.7758</v>
      </c>
      <c r="E9" s="24">
        <v>6.5172</v>
      </c>
      <c r="F9" s="24">
        <v>7.2258</v>
      </c>
      <c r="G9" s="25"/>
      <c r="H9" s="17" t="s">
        <v>145</v>
      </c>
      <c r="I9" s="17" t="s">
        <v>146</v>
      </c>
      <c r="J9" s="17" t="s">
        <v>147</v>
      </c>
      <c r="K9" s="19" t="s">
        <v>148</v>
      </c>
      <c r="L9" s="19" t="s">
        <v>149</v>
      </c>
      <c r="M9" s="17" t="str">
        <f t="shared" si="1"/>
        <v>设计费9.7758万元、管理费6.5172万元、监理费7.2258万元</v>
      </c>
    </row>
    <row r="10" s="17" customFormat="1" ht="24.95" customHeight="1" spans="1:13">
      <c r="A10" s="24">
        <v>6</v>
      </c>
      <c r="B10" s="24" t="s">
        <v>111</v>
      </c>
      <c r="C10" s="24">
        <f t="shared" si="0"/>
        <v>11.5954</v>
      </c>
      <c r="D10" s="24">
        <v>4.3483</v>
      </c>
      <c r="E10" s="24">
        <v>2.8988</v>
      </c>
      <c r="F10" s="24">
        <v>4.3483</v>
      </c>
      <c r="G10" s="24"/>
      <c r="H10" s="17" t="s">
        <v>145</v>
      </c>
      <c r="I10" s="17" t="s">
        <v>146</v>
      </c>
      <c r="J10" s="17" t="s">
        <v>147</v>
      </c>
      <c r="K10" s="19" t="s">
        <v>148</v>
      </c>
      <c r="L10" s="19" t="s">
        <v>149</v>
      </c>
      <c r="M10" s="17" t="str">
        <f t="shared" si="1"/>
        <v>设计费4.3483万元、管理费2.8988万元、监理费4.3483万元</v>
      </c>
    </row>
    <row r="11" s="17" customFormat="1" ht="24.95" customHeight="1" spans="1:13">
      <c r="A11" s="24">
        <v>7</v>
      </c>
      <c r="B11" s="24" t="s">
        <v>53</v>
      </c>
      <c r="C11" s="24">
        <f t="shared" si="0"/>
        <v>47.3603</v>
      </c>
      <c r="D11" s="24">
        <v>17.7601</v>
      </c>
      <c r="E11" s="24">
        <v>11.8401</v>
      </c>
      <c r="F11" s="24">
        <v>17.7601</v>
      </c>
      <c r="G11" s="24"/>
      <c r="H11" s="17" t="s">
        <v>145</v>
      </c>
      <c r="I11" s="17" t="s">
        <v>146</v>
      </c>
      <c r="J11" s="17" t="s">
        <v>147</v>
      </c>
      <c r="K11" s="19" t="s">
        <v>148</v>
      </c>
      <c r="L11" s="19" t="s">
        <v>149</v>
      </c>
      <c r="M11" s="17" t="str">
        <f t="shared" si="1"/>
        <v>设计费17.7601万元、管理费11.8401万元、监理费17.7601万元</v>
      </c>
    </row>
    <row r="12" s="17" customFormat="1" ht="24.95" customHeight="1" spans="1:13">
      <c r="A12" s="24">
        <v>8</v>
      </c>
      <c r="B12" s="24" t="s">
        <v>114</v>
      </c>
      <c r="C12" s="24">
        <f t="shared" si="0"/>
        <v>3.5488</v>
      </c>
      <c r="D12" s="24">
        <v>1.3308</v>
      </c>
      <c r="E12" s="24">
        <v>0.8872</v>
      </c>
      <c r="F12" s="24">
        <v>1.3308</v>
      </c>
      <c r="G12" s="25"/>
      <c r="H12" s="17" t="s">
        <v>145</v>
      </c>
      <c r="I12" s="17" t="s">
        <v>146</v>
      </c>
      <c r="J12" s="17" t="s">
        <v>147</v>
      </c>
      <c r="K12" s="19" t="s">
        <v>148</v>
      </c>
      <c r="L12" s="19" t="s">
        <v>149</v>
      </c>
      <c r="M12" s="17" t="str">
        <f t="shared" si="1"/>
        <v>设计费1.3308万元、管理费0.8872万元、监理费1.3308万元</v>
      </c>
    </row>
    <row r="13" s="17" customFormat="1" ht="24.95" customHeight="1" spans="1:13">
      <c r="A13" s="24">
        <v>9</v>
      </c>
      <c r="B13" s="24" t="s">
        <v>70</v>
      </c>
      <c r="C13" s="24">
        <f t="shared" si="0"/>
        <v>18.99575</v>
      </c>
      <c r="D13" s="24">
        <v>7.1234</v>
      </c>
      <c r="E13" s="24">
        <v>4.7489</v>
      </c>
      <c r="F13" s="24">
        <v>7.12345</v>
      </c>
      <c r="G13" s="25"/>
      <c r="H13" s="17" t="s">
        <v>145</v>
      </c>
      <c r="I13" s="17" t="s">
        <v>146</v>
      </c>
      <c r="J13" s="17" t="s">
        <v>147</v>
      </c>
      <c r="K13" s="19" t="s">
        <v>148</v>
      </c>
      <c r="L13" s="19" t="s">
        <v>149</v>
      </c>
      <c r="M13" s="17" t="str">
        <f t="shared" si="1"/>
        <v>设计费7.1234万元、管理费4.7489万元、监理费7.12345万元</v>
      </c>
    </row>
    <row r="14" s="17" customFormat="1" ht="24.95" customHeight="1" spans="1:13">
      <c r="A14" s="24">
        <v>10</v>
      </c>
      <c r="B14" s="24" t="s">
        <v>117</v>
      </c>
      <c r="C14" s="24">
        <f t="shared" si="0"/>
        <v>13.1274</v>
      </c>
      <c r="D14" s="24">
        <v>4.9228</v>
      </c>
      <c r="E14" s="24">
        <v>3.2818</v>
      </c>
      <c r="F14" s="24">
        <v>4.9228</v>
      </c>
      <c r="G14" s="25"/>
      <c r="H14" s="17" t="s">
        <v>145</v>
      </c>
      <c r="I14" s="17" t="s">
        <v>146</v>
      </c>
      <c r="J14" s="17" t="s">
        <v>147</v>
      </c>
      <c r="K14" s="19" t="s">
        <v>148</v>
      </c>
      <c r="L14" s="19" t="s">
        <v>149</v>
      </c>
      <c r="M14" s="17" t="str">
        <f t="shared" si="1"/>
        <v>设计费4.9228万元、管理费3.2818万元、监理费4.9228万元</v>
      </c>
    </row>
    <row r="15" s="17" customFormat="1" ht="24.95" customHeight="1" spans="1:13">
      <c r="A15" s="24">
        <v>11</v>
      </c>
      <c r="B15" s="24" t="s">
        <v>119</v>
      </c>
      <c r="C15" s="24">
        <f t="shared" si="0"/>
        <v>6.1184</v>
      </c>
      <c r="D15" s="24">
        <v>2.2944</v>
      </c>
      <c r="E15" s="24">
        <v>1.5296</v>
      </c>
      <c r="F15" s="24">
        <v>2.2944</v>
      </c>
      <c r="G15" s="24"/>
      <c r="H15" s="17" t="s">
        <v>145</v>
      </c>
      <c r="I15" s="17" t="s">
        <v>146</v>
      </c>
      <c r="J15" s="17" t="s">
        <v>147</v>
      </c>
      <c r="K15" s="19" t="s">
        <v>148</v>
      </c>
      <c r="L15" s="19" t="s">
        <v>149</v>
      </c>
      <c r="M15" s="17" t="str">
        <f t="shared" si="1"/>
        <v>设计费2.2944万元、管理费1.5296万元、监理费2.2944万元</v>
      </c>
    </row>
    <row r="16" s="17" customFormat="1" ht="24.95" customHeight="1" spans="1:13">
      <c r="A16" s="24">
        <v>12</v>
      </c>
      <c r="B16" s="24" t="s">
        <v>19</v>
      </c>
      <c r="C16" s="24">
        <f t="shared" si="0"/>
        <v>48.4672</v>
      </c>
      <c r="D16" s="24">
        <v>19.7502</v>
      </c>
      <c r="E16" s="24">
        <v>13.1668</v>
      </c>
      <c r="F16" s="24">
        <v>15.5502</v>
      </c>
      <c r="G16" s="25"/>
      <c r="H16" s="17" t="s">
        <v>145</v>
      </c>
      <c r="I16" s="17" t="s">
        <v>146</v>
      </c>
      <c r="J16" s="17" t="s">
        <v>147</v>
      </c>
      <c r="K16" s="19" t="s">
        <v>148</v>
      </c>
      <c r="L16" s="19" t="s">
        <v>149</v>
      </c>
      <c r="M16" s="17" t="str">
        <f t="shared" si="1"/>
        <v>设计费19.7502万元、管理费13.1668万元、监理费15.5502万元</v>
      </c>
    </row>
    <row r="17" s="17" customFormat="1" ht="24.95" customHeight="1" spans="1:13">
      <c r="A17" s="24">
        <v>13</v>
      </c>
      <c r="B17" s="24" t="s">
        <v>122</v>
      </c>
      <c r="C17" s="24">
        <f t="shared" si="0"/>
        <v>12.276</v>
      </c>
      <c r="D17" s="24">
        <v>4.6035</v>
      </c>
      <c r="E17" s="24">
        <v>3.069</v>
      </c>
      <c r="F17" s="24">
        <v>4.6035</v>
      </c>
      <c r="G17" s="24"/>
      <c r="H17" s="17" t="s">
        <v>145</v>
      </c>
      <c r="I17" s="17" t="s">
        <v>146</v>
      </c>
      <c r="J17" s="17" t="s">
        <v>147</v>
      </c>
      <c r="K17" s="19" t="s">
        <v>148</v>
      </c>
      <c r="L17" s="19" t="s">
        <v>149</v>
      </c>
      <c r="M17" s="17" t="str">
        <f t="shared" si="1"/>
        <v>设计费4.6035万元、管理费3.069万元、监理费4.6035万元</v>
      </c>
    </row>
    <row r="18" s="17" customFormat="1" ht="24.95" customHeight="1" spans="1:13">
      <c r="A18" s="24">
        <v>14</v>
      </c>
      <c r="B18" s="24" t="s">
        <v>124</v>
      </c>
      <c r="C18" s="24">
        <f t="shared" si="0"/>
        <v>26.6653</v>
      </c>
      <c r="D18" s="24">
        <v>9.9995</v>
      </c>
      <c r="E18" s="24">
        <v>6.6663</v>
      </c>
      <c r="F18" s="24">
        <v>9.9995</v>
      </c>
      <c r="G18" s="24"/>
      <c r="H18" s="17" t="s">
        <v>145</v>
      </c>
      <c r="I18" s="17" t="s">
        <v>146</v>
      </c>
      <c r="J18" s="17" t="s">
        <v>147</v>
      </c>
      <c r="K18" s="19" t="s">
        <v>148</v>
      </c>
      <c r="L18" s="19" t="s">
        <v>149</v>
      </c>
      <c r="M18" s="17" t="str">
        <f t="shared" si="1"/>
        <v>设计费9.9995万元、管理费6.6663万元、监理费9.9995万元</v>
      </c>
    </row>
    <row r="19" s="17" customFormat="1" ht="24.95" customHeight="1" spans="1:13">
      <c r="A19" s="24">
        <v>15</v>
      </c>
      <c r="B19" s="24" t="s">
        <v>126</v>
      </c>
      <c r="C19" s="24">
        <f t="shared" si="0"/>
        <v>41.4317</v>
      </c>
      <c r="D19" s="26">
        <v>17.423</v>
      </c>
      <c r="E19" s="24">
        <v>11.6153</v>
      </c>
      <c r="F19" s="24">
        <v>12.3934</v>
      </c>
      <c r="G19" s="24"/>
      <c r="H19" s="17" t="s">
        <v>145</v>
      </c>
      <c r="I19" s="17" t="s">
        <v>146</v>
      </c>
      <c r="J19" s="17" t="s">
        <v>147</v>
      </c>
      <c r="K19" s="19" t="s">
        <v>148</v>
      </c>
      <c r="L19" s="19" t="s">
        <v>149</v>
      </c>
      <c r="M19" s="17" t="str">
        <f t="shared" si="1"/>
        <v>设计费17.423万元、管理费11.6153万元、监理费12.3934万元</v>
      </c>
    </row>
    <row r="20" s="17" customFormat="1" ht="24.95" customHeight="1" spans="1:13">
      <c r="A20" s="24">
        <v>16</v>
      </c>
      <c r="B20" s="24" t="s">
        <v>128</v>
      </c>
      <c r="C20" s="24">
        <f t="shared" si="0"/>
        <v>18.8357</v>
      </c>
      <c r="D20" s="24">
        <v>8.4993</v>
      </c>
      <c r="E20" s="24">
        <v>5.6662</v>
      </c>
      <c r="F20" s="24">
        <v>4.6702</v>
      </c>
      <c r="G20" s="24"/>
      <c r="H20" s="17" t="s">
        <v>145</v>
      </c>
      <c r="I20" s="17" t="s">
        <v>146</v>
      </c>
      <c r="J20" s="17" t="s">
        <v>147</v>
      </c>
      <c r="K20" s="19" t="s">
        <v>148</v>
      </c>
      <c r="L20" s="19" t="s">
        <v>149</v>
      </c>
      <c r="M20" s="17" t="str">
        <f t="shared" si="1"/>
        <v>设计费8.4993万元、管理费5.6662万元、监理费4.6702万元</v>
      </c>
    </row>
    <row r="21" s="17" customFormat="1" ht="24.95" customHeight="1" spans="1:13">
      <c r="A21" s="24">
        <v>17</v>
      </c>
      <c r="B21" s="24" t="s">
        <v>130</v>
      </c>
      <c r="C21" s="24">
        <f t="shared" si="0"/>
        <v>3.87015</v>
      </c>
      <c r="D21" s="24">
        <v>1.4513</v>
      </c>
      <c r="E21" s="24">
        <v>0.9675</v>
      </c>
      <c r="F21" s="24">
        <v>1.45135</v>
      </c>
      <c r="G21" s="25"/>
      <c r="H21" s="17" t="s">
        <v>145</v>
      </c>
      <c r="I21" s="17" t="s">
        <v>146</v>
      </c>
      <c r="J21" s="17" t="s">
        <v>147</v>
      </c>
      <c r="K21" s="19" t="s">
        <v>148</v>
      </c>
      <c r="L21" s="19" t="s">
        <v>149</v>
      </c>
      <c r="M21" s="17" t="str">
        <f t="shared" si="1"/>
        <v>设计费1.4513万元、管理费0.9675万元、监理费1.45135万元</v>
      </c>
    </row>
    <row r="22" s="17" customFormat="1" ht="24.95" customHeight="1" spans="1:13">
      <c r="A22" s="24">
        <v>18</v>
      </c>
      <c r="B22" s="24" t="s">
        <v>64</v>
      </c>
      <c r="C22" s="24">
        <f t="shared" si="0"/>
        <v>54.8608</v>
      </c>
      <c r="D22" s="24">
        <v>20.5728</v>
      </c>
      <c r="E22" s="24">
        <v>13.7152</v>
      </c>
      <c r="F22" s="24">
        <v>20.5728</v>
      </c>
      <c r="G22" s="24"/>
      <c r="H22" s="17" t="s">
        <v>145</v>
      </c>
      <c r="I22" s="17" t="s">
        <v>146</v>
      </c>
      <c r="J22" s="17" t="s">
        <v>147</v>
      </c>
      <c r="K22" s="19" t="s">
        <v>148</v>
      </c>
      <c r="L22" s="19" t="s">
        <v>149</v>
      </c>
      <c r="M22" s="17" t="str">
        <f t="shared" si="1"/>
        <v>设计费20.5728万元、管理费13.7152万元、监理费20.5728万元</v>
      </c>
    </row>
    <row r="23" s="17" customFormat="1" ht="24.95" customHeight="1" spans="1:13">
      <c r="A23" s="24">
        <v>19</v>
      </c>
      <c r="B23" s="24" t="s">
        <v>78</v>
      </c>
      <c r="C23" s="24">
        <f t="shared" si="0"/>
        <v>110.121</v>
      </c>
      <c r="D23" s="24">
        <v>41.2954</v>
      </c>
      <c r="E23" s="24">
        <v>27.5302</v>
      </c>
      <c r="F23" s="24">
        <v>41.2954</v>
      </c>
      <c r="G23" s="25"/>
      <c r="H23" s="17" t="s">
        <v>145</v>
      </c>
      <c r="I23" s="17" t="s">
        <v>146</v>
      </c>
      <c r="J23" s="17" t="s">
        <v>147</v>
      </c>
      <c r="K23" s="19" t="s">
        <v>148</v>
      </c>
      <c r="L23" s="19" t="s">
        <v>149</v>
      </c>
      <c r="M23" s="17" t="str">
        <f t="shared" si="1"/>
        <v>设计费41.2954万元、管理费27.5302万元、监理费41.2954万元</v>
      </c>
    </row>
    <row r="24" s="17" customFormat="1" ht="24.95" customHeight="1" spans="1:13">
      <c r="A24" s="24">
        <v>20</v>
      </c>
      <c r="B24" s="24" t="s">
        <v>134</v>
      </c>
      <c r="C24" s="24">
        <f t="shared" si="0"/>
        <v>18.9505</v>
      </c>
      <c r="D24" s="24">
        <v>9.6827</v>
      </c>
      <c r="E24" s="24">
        <v>6.4551</v>
      </c>
      <c r="F24" s="24">
        <v>2.8127</v>
      </c>
      <c r="G24" s="25"/>
      <c r="H24" s="17" t="s">
        <v>145</v>
      </c>
      <c r="I24" s="17" t="s">
        <v>146</v>
      </c>
      <c r="J24" s="17" t="s">
        <v>147</v>
      </c>
      <c r="K24" s="19" t="s">
        <v>148</v>
      </c>
      <c r="L24" s="19" t="s">
        <v>149</v>
      </c>
      <c r="M24" s="17" t="str">
        <f t="shared" si="1"/>
        <v>设计费9.6827万元、管理费6.4551万元、监理费2.8127万元</v>
      </c>
    </row>
    <row r="25" s="17" customFormat="1" ht="24.95" customHeight="1" spans="1:13">
      <c r="A25" s="24">
        <v>21</v>
      </c>
      <c r="B25" s="24" t="s">
        <v>136</v>
      </c>
      <c r="C25" s="24">
        <f t="shared" si="0"/>
        <v>8.8074</v>
      </c>
      <c r="D25" s="24">
        <v>3.3028</v>
      </c>
      <c r="E25" s="24">
        <v>2.2018</v>
      </c>
      <c r="F25" s="24">
        <v>3.3028</v>
      </c>
      <c r="G25" s="25"/>
      <c r="H25" s="17" t="s">
        <v>145</v>
      </c>
      <c r="I25" s="17" t="s">
        <v>146</v>
      </c>
      <c r="J25" s="17" t="s">
        <v>147</v>
      </c>
      <c r="K25" s="19" t="s">
        <v>148</v>
      </c>
      <c r="L25" s="19" t="s">
        <v>149</v>
      </c>
      <c r="M25" s="17" t="str">
        <f t="shared" si="1"/>
        <v>设计费3.3028万元、管理费2.2018万元、监理费3.3028万元</v>
      </c>
    </row>
    <row r="26" s="17" customFormat="1" ht="24.95" customHeight="1" spans="1:13">
      <c r="A26" s="24">
        <v>22</v>
      </c>
      <c r="B26" s="24" t="s">
        <v>138</v>
      </c>
      <c r="C26" s="24">
        <f t="shared" si="0"/>
        <v>62.4805</v>
      </c>
      <c r="D26" s="24">
        <v>23.4302</v>
      </c>
      <c r="E26" s="24">
        <v>15.6201</v>
      </c>
      <c r="F26" s="24">
        <v>23.4302</v>
      </c>
      <c r="G26" s="25"/>
      <c r="H26" s="17" t="s">
        <v>145</v>
      </c>
      <c r="I26" s="17" t="s">
        <v>146</v>
      </c>
      <c r="J26" s="17" t="s">
        <v>147</v>
      </c>
      <c r="K26" s="19" t="s">
        <v>148</v>
      </c>
      <c r="L26" s="19" t="s">
        <v>149</v>
      </c>
      <c r="M26" s="17" t="str">
        <f t="shared" si="1"/>
        <v>设计费23.4302万元、管理费15.6201万元、监理费23.4302万元</v>
      </c>
    </row>
    <row r="27" s="17" customFormat="1" ht="24.95" customHeight="1" spans="1:13">
      <c r="A27" s="24">
        <v>23</v>
      </c>
      <c r="B27" s="24" t="s">
        <v>140</v>
      </c>
      <c r="C27" s="24">
        <f t="shared" si="0"/>
        <v>40.4931</v>
      </c>
      <c r="D27" s="24">
        <v>15.1849</v>
      </c>
      <c r="E27" s="24">
        <v>10.1233</v>
      </c>
      <c r="F27" s="24">
        <v>15.1849</v>
      </c>
      <c r="G27" s="24"/>
      <c r="H27" s="17" t="s">
        <v>145</v>
      </c>
      <c r="I27" s="17" t="s">
        <v>146</v>
      </c>
      <c r="J27" s="17" t="s">
        <v>147</v>
      </c>
      <c r="K27" s="19" t="s">
        <v>148</v>
      </c>
      <c r="L27" s="19" t="s">
        <v>149</v>
      </c>
      <c r="M27" s="17" t="str">
        <f t="shared" si="1"/>
        <v>设计费15.1849万元、管理费10.1233万元、监理费15.1849万元</v>
      </c>
    </row>
  </sheetData>
  <mergeCells count="2">
    <mergeCell ref="A1:G1"/>
    <mergeCell ref="A4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150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28</v>
      </c>
      <c r="C6" s="14" t="s">
        <v>151</v>
      </c>
      <c r="D6" s="15" t="s">
        <v>97</v>
      </c>
      <c r="E6" s="14" t="s">
        <v>87</v>
      </c>
      <c r="F6" s="14">
        <v>107.53</v>
      </c>
      <c r="G6" s="14" t="s">
        <v>152</v>
      </c>
      <c r="H6" s="14" t="s">
        <v>28</v>
      </c>
      <c r="I6" s="14"/>
    </row>
    <row r="7" s="12" customFormat="1" ht="73" customHeight="1" spans="1:9">
      <c r="A7" s="14">
        <v>2</v>
      </c>
      <c r="B7" s="14" t="s">
        <v>140</v>
      </c>
      <c r="C7" s="14" t="s">
        <v>153</v>
      </c>
      <c r="D7" s="15" t="s">
        <v>72</v>
      </c>
      <c r="E7" s="14" t="s">
        <v>154</v>
      </c>
      <c r="F7" s="14">
        <v>299.3781</v>
      </c>
      <c r="G7" s="14" t="s">
        <v>155</v>
      </c>
      <c r="H7" s="14" t="s">
        <v>28</v>
      </c>
      <c r="I7" s="14"/>
    </row>
    <row r="8" s="12" customFormat="1" ht="64" customHeight="1" spans="1:9">
      <c r="A8" s="14">
        <v>3</v>
      </c>
      <c r="B8" s="14" t="s">
        <v>53</v>
      </c>
      <c r="C8" s="14" t="s">
        <v>156</v>
      </c>
      <c r="D8" s="15" t="s">
        <v>21</v>
      </c>
      <c r="E8" s="14" t="s">
        <v>60</v>
      </c>
      <c r="F8" s="14">
        <v>168.5839</v>
      </c>
      <c r="G8" s="14" t="s">
        <v>157</v>
      </c>
      <c r="H8" s="14" t="s">
        <v>28</v>
      </c>
      <c r="I8" s="14"/>
    </row>
    <row r="9" s="12" customFormat="1" ht="64" customHeight="1" spans="1:9">
      <c r="A9" s="14">
        <v>4</v>
      </c>
      <c r="B9" s="14" t="s">
        <v>19</v>
      </c>
      <c r="C9" s="14" t="s">
        <v>158</v>
      </c>
      <c r="D9" s="15" t="s">
        <v>72</v>
      </c>
      <c r="E9" s="14" t="s">
        <v>159</v>
      </c>
      <c r="F9" s="14">
        <v>278.1235</v>
      </c>
      <c r="G9" s="14" t="s">
        <v>160</v>
      </c>
      <c r="H9" s="14" t="s">
        <v>28</v>
      </c>
      <c r="I9" s="14"/>
    </row>
    <row r="10" s="12" customFormat="1" ht="64" customHeight="1" spans="1:9">
      <c r="A10" s="14">
        <v>5</v>
      </c>
      <c r="B10" s="14" t="s">
        <v>78</v>
      </c>
      <c r="C10" s="14" t="s">
        <v>161</v>
      </c>
      <c r="D10" s="15" t="s">
        <v>21</v>
      </c>
      <c r="E10" s="14" t="s">
        <v>162</v>
      </c>
      <c r="F10" s="14">
        <v>723.2737</v>
      </c>
      <c r="G10" s="14" t="s">
        <v>163</v>
      </c>
      <c r="H10" s="14" t="s">
        <v>84</v>
      </c>
      <c r="I10" s="14"/>
    </row>
    <row r="11" s="12" customFormat="1" ht="64" customHeight="1" spans="1:9">
      <c r="A11" s="14">
        <v>6</v>
      </c>
      <c r="B11" s="14" t="s">
        <v>114</v>
      </c>
      <c r="C11" s="14" t="s">
        <v>164</v>
      </c>
      <c r="D11" s="15" t="s">
        <v>72</v>
      </c>
      <c r="E11" s="14" t="s">
        <v>165</v>
      </c>
      <c r="F11" s="14">
        <v>88.7263</v>
      </c>
      <c r="G11" s="14" t="s">
        <v>166</v>
      </c>
      <c r="H11" s="14" t="s">
        <v>28</v>
      </c>
      <c r="I11" s="14"/>
    </row>
    <row r="12" s="12" customFormat="1" ht="64" customHeight="1" spans="1:9">
      <c r="A12" s="14">
        <v>7</v>
      </c>
      <c r="B12" s="14" t="s">
        <v>70</v>
      </c>
      <c r="C12" s="14" t="s">
        <v>167</v>
      </c>
      <c r="D12" s="15" t="s">
        <v>72</v>
      </c>
      <c r="E12" s="14" t="s">
        <v>168</v>
      </c>
      <c r="F12" s="14">
        <v>34.0357</v>
      </c>
      <c r="G12" s="14" t="s">
        <v>169</v>
      </c>
      <c r="H12" s="14" t="s">
        <v>28</v>
      </c>
      <c r="I12" s="14"/>
    </row>
    <row r="13" s="12" customFormat="1" ht="64" customHeight="1" spans="1:9">
      <c r="A13" s="14">
        <v>8</v>
      </c>
      <c r="B13" s="14" t="s">
        <v>119</v>
      </c>
      <c r="C13" s="14" t="s">
        <v>170</v>
      </c>
      <c r="D13" s="15" t="s">
        <v>72</v>
      </c>
      <c r="E13" s="14" t="s">
        <v>171</v>
      </c>
      <c r="F13" s="14">
        <v>87.9658</v>
      </c>
      <c r="G13" s="14" t="s">
        <v>172</v>
      </c>
      <c r="H13" s="14" t="s">
        <v>28</v>
      </c>
      <c r="I13" s="14"/>
    </row>
    <row r="14" s="12" customFormat="1" ht="64" customHeight="1" spans="1:9">
      <c r="A14" s="14">
        <v>9</v>
      </c>
      <c r="B14" s="14" t="s">
        <v>30</v>
      </c>
      <c r="C14" s="14" t="s">
        <v>173</v>
      </c>
      <c r="D14" s="15" t="s">
        <v>72</v>
      </c>
      <c r="E14" s="14" t="s">
        <v>174</v>
      </c>
      <c r="F14" s="14">
        <v>174.9977</v>
      </c>
      <c r="G14" s="14" t="s">
        <v>175</v>
      </c>
      <c r="H14" s="14" t="s">
        <v>28</v>
      </c>
      <c r="I14" s="14"/>
    </row>
    <row r="15" s="12" customFormat="1" ht="64" customHeight="1" spans="1:9">
      <c r="A15" s="14">
        <v>10</v>
      </c>
      <c r="B15" s="14" t="s">
        <v>109</v>
      </c>
      <c r="C15" s="14" t="s">
        <v>176</v>
      </c>
      <c r="D15" s="15" t="s">
        <v>72</v>
      </c>
      <c r="E15" s="14" t="s">
        <v>177</v>
      </c>
      <c r="F15" s="14">
        <v>66.9549</v>
      </c>
      <c r="G15" s="14" t="s">
        <v>178</v>
      </c>
      <c r="H15" s="14" t="s">
        <v>28</v>
      </c>
      <c r="I15" s="14"/>
    </row>
    <row r="16" s="12" customFormat="1" ht="75" customHeight="1" spans="1:9">
      <c r="A16" s="14">
        <v>11</v>
      </c>
      <c r="B16" s="14" t="s">
        <v>126</v>
      </c>
      <c r="C16" s="14" t="s">
        <v>179</v>
      </c>
      <c r="D16" s="15" t="s">
        <v>72</v>
      </c>
      <c r="E16" s="14" t="s">
        <v>180</v>
      </c>
      <c r="F16" s="14">
        <v>134.3599</v>
      </c>
      <c r="G16" s="14" t="s">
        <v>181</v>
      </c>
      <c r="H16" s="14" t="s">
        <v>28</v>
      </c>
      <c r="I16" s="14"/>
    </row>
    <row r="17" s="12" customFormat="1" ht="70" customHeight="1" spans="1:9">
      <c r="A17" s="14">
        <v>12</v>
      </c>
      <c r="B17" s="14" t="s">
        <v>126</v>
      </c>
      <c r="C17" s="14" t="s">
        <v>182</v>
      </c>
      <c r="D17" s="15" t="s">
        <v>72</v>
      </c>
      <c r="E17" s="14" t="s">
        <v>183</v>
      </c>
      <c r="F17" s="14">
        <v>99.0045</v>
      </c>
      <c r="G17" s="14" t="s">
        <v>184</v>
      </c>
      <c r="H17" s="14" t="s">
        <v>28</v>
      </c>
      <c r="I17" s="14"/>
    </row>
    <row r="18" s="12" customFormat="1" ht="76" customHeight="1" spans="1:9">
      <c r="A18" s="14">
        <v>13</v>
      </c>
      <c r="B18" s="14" t="s">
        <v>126</v>
      </c>
      <c r="C18" s="14" t="s">
        <v>185</v>
      </c>
      <c r="D18" s="15" t="s">
        <v>72</v>
      </c>
      <c r="E18" s="14" t="s">
        <v>186</v>
      </c>
      <c r="F18" s="14">
        <v>80.37</v>
      </c>
      <c r="G18" s="14" t="s">
        <v>187</v>
      </c>
      <c r="H18" s="14" t="s">
        <v>28</v>
      </c>
      <c r="I18" s="14"/>
    </row>
    <row r="19" ht="64" customHeight="1" spans="1:9">
      <c r="A19" s="14" t="s">
        <v>142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xmlns:etc="http://www.wps.cn/officeDocument/2017/etCustomData" ref="A5:I24" etc:filterBottomFollowUsedRange="0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188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91</v>
      </c>
      <c r="C7" s="9" t="s">
        <v>189</v>
      </c>
      <c r="D7" s="9" t="s">
        <v>21</v>
      </c>
      <c r="E7" s="9" t="s">
        <v>190</v>
      </c>
      <c r="F7" s="9">
        <v>3185.2514</v>
      </c>
      <c r="G7" s="9" t="s">
        <v>191</v>
      </c>
      <c r="H7" s="9" t="s">
        <v>91</v>
      </c>
      <c r="I7" s="9"/>
    </row>
    <row r="8" s="1" customFormat="1" ht="120" customHeight="1" spans="1:9">
      <c r="A8" s="9" t="s">
        <v>142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xmlns:etc="http://www.wps.cn/officeDocument/2017/etCustomData" ref="A6:I13" etc:filterBottomFollowUsedRange="0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Sheet2</vt:lpstr>
      <vt:lpstr>Sheet1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2024-09-30T00:11:47Z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